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<sst xmlns="http://schemas.openxmlformats.org/spreadsheetml/2006/main" count="95" uniqueCount="29">
  <si>
    <t>2022年第四季度高龄津贴统计</t>
  </si>
  <si>
    <t>县  区</t>
  </si>
  <si>
    <t>年龄段</t>
  </si>
  <si>
    <t>10月份</t>
  </si>
  <si>
    <t>11月份</t>
  </si>
  <si>
    <t>12月份</t>
  </si>
  <si>
    <t>合计</t>
  </si>
  <si>
    <t>标准（月）</t>
  </si>
  <si>
    <t>金额（万元）</t>
  </si>
  <si>
    <t>省财政</t>
  </si>
  <si>
    <t>市财政补</t>
  </si>
  <si>
    <t>濮阳县</t>
  </si>
  <si>
    <t>80-89岁</t>
  </si>
  <si>
    <t>50元</t>
  </si>
  <si>
    <t>90-99岁</t>
  </si>
  <si>
    <t>100元</t>
  </si>
  <si>
    <t>100岁以上</t>
  </si>
  <si>
    <t>300元</t>
  </si>
  <si>
    <t>合  计</t>
  </si>
  <si>
    <t>清丰县</t>
  </si>
  <si>
    <t>南乐县</t>
  </si>
  <si>
    <t>台前县</t>
  </si>
  <si>
    <t>范  县</t>
  </si>
  <si>
    <t>华龙区</t>
  </si>
  <si>
    <t>油  田</t>
  </si>
  <si>
    <t>开发区</t>
  </si>
  <si>
    <t>工业园区</t>
  </si>
  <si>
    <t>示范区</t>
  </si>
  <si>
    <t>总计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</si>
</sst>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indexed="10"/>
      <name val="宋体"/>
      <charset val="134"/>
    </font>
    <font>
      <sz val="11"/>
      <color indexed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medium">
        <color auto="true"/>
      </left>
      <right/>
      <top style="medium">
        <color auto="true"/>
      </top>
      <bottom style="medium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/>
      <top style="medium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1" fillId="0" borderId="1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1" fillId="0" borderId="1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1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3" fillId="25" borderId="16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4" fillId="30" borderId="16" applyNumberFormat="false" applyAlignment="false" applyProtection="false">
      <alignment vertical="center"/>
    </xf>
    <xf numFmtId="0" fontId="25" fillId="25" borderId="17" applyNumberFormat="false" applyAlignment="false" applyProtection="false">
      <alignment vertical="center"/>
    </xf>
    <xf numFmtId="0" fontId="26" fillId="31" borderId="18" applyNumberFormat="false" applyAlignment="false" applyProtection="false">
      <alignment vertical="center"/>
    </xf>
    <xf numFmtId="0" fontId="27" fillId="0" borderId="19" applyNumberFormat="false" applyFill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0" fillId="9" borderId="1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0" borderId="1" xfId="0" applyBorder="true">
      <alignment vertical="center"/>
    </xf>
    <xf numFmtId="0" fontId="0" fillId="0" borderId="1" xfId="0" applyBorder="true" applyAlignment="true">
      <alignment horizontal="center" vertical="center"/>
    </xf>
    <xf numFmtId="0" fontId="0" fillId="0" borderId="1" xfId="0" applyNumberFormat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0" xfId="0" applyFont="true">
      <alignment vertical="center"/>
    </xf>
    <xf numFmtId="0" fontId="4" fillId="0" borderId="2" xfId="0" applyFont="true" applyFill="true" applyBorder="true" applyAlignment="true">
      <alignment horizontal="center" vertical="center"/>
    </xf>
    <xf numFmtId="0" fontId="2" fillId="0" borderId="3" xfId="0" applyFont="true" applyFill="true" applyBorder="true" applyAlignment="true">
      <alignment horizontal="center" vertical="center"/>
    </xf>
    <xf numFmtId="0" fontId="2" fillId="0" borderId="4" xfId="0" applyFont="true" applyFill="true" applyBorder="true" applyAlignment="true">
      <alignment horizontal="center" vertical="center"/>
    </xf>
    <xf numFmtId="0" fontId="2" fillId="0" borderId="5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/>
    </xf>
    <xf numFmtId="0" fontId="5" fillId="0" borderId="4" xfId="0" applyFont="true" applyFill="true" applyBorder="true" applyAlignment="true">
      <alignment horizontal="center" vertical="center"/>
    </xf>
    <xf numFmtId="0" fontId="5" fillId="0" borderId="5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/>
    </xf>
    <xf numFmtId="0" fontId="4" fillId="0" borderId="5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vertical="center"/>
    </xf>
    <xf numFmtId="0" fontId="6" fillId="0" borderId="1" xfId="0" applyFont="true" applyBorder="true">
      <alignment vertical="center"/>
    </xf>
    <xf numFmtId="0" fontId="2" fillId="0" borderId="6" xfId="0" applyFont="true" applyFill="true" applyBorder="true" applyAlignment="true">
      <alignment horizontal="center" vertical="center"/>
    </xf>
    <xf numFmtId="0" fontId="2" fillId="0" borderId="7" xfId="0" applyFont="true" applyFill="true" applyBorder="true" applyAlignment="true">
      <alignment horizontal="center" vertical="center"/>
    </xf>
    <xf numFmtId="0" fontId="2" fillId="0" borderId="8" xfId="0" applyFont="true" applyFill="true" applyBorder="true" applyAlignment="true">
      <alignment horizontal="center" vertical="center"/>
    </xf>
    <xf numFmtId="0" fontId="2" fillId="0" borderId="9" xfId="0" applyFont="true" applyFill="true" applyBorder="true" applyAlignment="true">
      <alignment horizontal="center" vertical="center"/>
    </xf>
    <xf numFmtId="0" fontId="2" fillId="0" borderId="10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center" vertical="center"/>
    </xf>
    <xf numFmtId="0" fontId="2" fillId="0" borderId="11" xfId="0" applyFont="true" applyFill="true" applyBorder="true" applyAlignment="true">
      <alignment horizontal="center" vertical="center"/>
    </xf>
    <xf numFmtId="176" fontId="0" fillId="0" borderId="1" xfId="0" applyNumberFormat="true" applyBorder="true">
      <alignment vertical="center"/>
    </xf>
    <xf numFmtId="43" fontId="8" fillId="0" borderId="1" xfId="0" applyNumberFormat="true" applyFont="true" applyBorder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19050</xdr:colOff>
      <xdr:row>5</xdr:row>
      <xdr:rowOff>38100</xdr:rowOff>
    </xdr:from>
    <xdr:to>
      <xdr:col>2</xdr:col>
      <xdr:colOff>0</xdr:colOff>
      <xdr:row>5</xdr:row>
      <xdr:rowOff>142875</xdr:rowOff>
    </xdr:to>
    <xdr:sp>
      <xdr:nvSpPr>
        <xdr:cNvPr id="1025" name="Line 1"/>
        <xdr:cNvSpPr>
          <a:spLocks noChangeShapeType="true"/>
        </xdr:cNvSpPr>
      </xdr:nvSpPr>
      <xdr:spPr>
        <a:xfrm>
          <a:off x="533400" y="933450"/>
          <a:ext cx="638175" cy="104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19050</xdr:colOff>
      <xdr:row>9</xdr:row>
      <xdr:rowOff>9525</xdr:rowOff>
    </xdr:from>
    <xdr:to>
      <xdr:col>2</xdr:col>
      <xdr:colOff>0</xdr:colOff>
      <xdr:row>9</xdr:row>
      <xdr:rowOff>142875</xdr:rowOff>
    </xdr:to>
    <xdr:sp>
      <xdr:nvSpPr>
        <xdr:cNvPr id="1026" name="Line 2"/>
        <xdr:cNvSpPr>
          <a:spLocks noChangeShapeType="true"/>
        </xdr:cNvSpPr>
      </xdr:nvSpPr>
      <xdr:spPr>
        <a:xfrm>
          <a:off x="533400" y="1600200"/>
          <a:ext cx="638175" cy="13335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19050</xdr:colOff>
      <xdr:row>13</xdr:row>
      <xdr:rowOff>19050</xdr:rowOff>
    </xdr:from>
    <xdr:to>
      <xdr:col>2</xdr:col>
      <xdr:colOff>0</xdr:colOff>
      <xdr:row>13</xdr:row>
      <xdr:rowOff>161925</xdr:rowOff>
    </xdr:to>
    <xdr:sp>
      <xdr:nvSpPr>
        <xdr:cNvPr id="1027" name="Line 3"/>
        <xdr:cNvSpPr>
          <a:spLocks noChangeShapeType="true"/>
        </xdr:cNvSpPr>
      </xdr:nvSpPr>
      <xdr:spPr>
        <a:xfrm>
          <a:off x="533400" y="2314575"/>
          <a:ext cx="638175" cy="1428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19050</xdr:colOff>
      <xdr:row>17</xdr:row>
      <xdr:rowOff>19050</xdr:rowOff>
    </xdr:from>
    <xdr:to>
      <xdr:col>2</xdr:col>
      <xdr:colOff>0</xdr:colOff>
      <xdr:row>17</xdr:row>
      <xdr:rowOff>133350</xdr:rowOff>
    </xdr:to>
    <xdr:sp>
      <xdr:nvSpPr>
        <xdr:cNvPr id="1028" name="Line 4"/>
        <xdr:cNvSpPr>
          <a:spLocks noChangeShapeType="true"/>
        </xdr:cNvSpPr>
      </xdr:nvSpPr>
      <xdr:spPr>
        <a:xfrm>
          <a:off x="533400" y="3019425"/>
          <a:ext cx="638175" cy="114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38100</xdr:colOff>
      <xdr:row>21</xdr:row>
      <xdr:rowOff>9525</xdr:rowOff>
    </xdr:from>
    <xdr:to>
      <xdr:col>2</xdr:col>
      <xdr:colOff>0</xdr:colOff>
      <xdr:row>21</xdr:row>
      <xdr:rowOff>152400</xdr:rowOff>
    </xdr:to>
    <xdr:sp>
      <xdr:nvSpPr>
        <xdr:cNvPr id="1029" name="Line 5"/>
        <xdr:cNvSpPr>
          <a:spLocks noChangeShapeType="true"/>
        </xdr:cNvSpPr>
      </xdr:nvSpPr>
      <xdr:spPr>
        <a:xfrm>
          <a:off x="552450" y="3714750"/>
          <a:ext cx="619125" cy="1428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609600</xdr:colOff>
      <xdr:row>25</xdr:row>
      <xdr:rowOff>28575</xdr:rowOff>
    </xdr:from>
    <xdr:to>
      <xdr:col>2</xdr:col>
      <xdr:colOff>0</xdr:colOff>
      <xdr:row>25</xdr:row>
      <xdr:rowOff>152400</xdr:rowOff>
    </xdr:to>
    <xdr:sp>
      <xdr:nvSpPr>
        <xdr:cNvPr id="1030" name="Line 6"/>
        <xdr:cNvSpPr>
          <a:spLocks noChangeShapeType="true"/>
        </xdr:cNvSpPr>
      </xdr:nvSpPr>
      <xdr:spPr>
        <a:xfrm>
          <a:off x="514350" y="4438650"/>
          <a:ext cx="657225" cy="123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28575</xdr:colOff>
      <xdr:row>29</xdr:row>
      <xdr:rowOff>19050</xdr:rowOff>
    </xdr:from>
    <xdr:to>
      <xdr:col>2</xdr:col>
      <xdr:colOff>0</xdr:colOff>
      <xdr:row>29</xdr:row>
      <xdr:rowOff>161925</xdr:rowOff>
    </xdr:to>
    <xdr:sp>
      <xdr:nvSpPr>
        <xdr:cNvPr id="1031" name="Line 7"/>
        <xdr:cNvSpPr>
          <a:spLocks noChangeShapeType="true"/>
        </xdr:cNvSpPr>
      </xdr:nvSpPr>
      <xdr:spPr>
        <a:xfrm>
          <a:off x="542925" y="5133975"/>
          <a:ext cx="628650" cy="1428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38100</xdr:colOff>
      <xdr:row>33</xdr:row>
      <xdr:rowOff>0</xdr:rowOff>
    </xdr:from>
    <xdr:to>
      <xdr:col>2</xdr:col>
      <xdr:colOff>0</xdr:colOff>
      <xdr:row>33</xdr:row>
      <xdr:rowOff>123825</xdr:rowOff>
    </xdr:to>
    <xdr:sp>
      <xdr:nvSpPr>
        <xdr:cNvPr id="1032" name="Line 8"/>
        <xdr:cNvSpPr>
          <a:spLocks noChangeShapeType="true"/>
        </xdr:cNvSpPr>
      </xdr:nvSpPr>
      <xdr:spPr>
        <a:xfrm>
          <a:off x="552450" y="5810250"/>
          <a:ext cx="619125" cy="123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609600</xdr:colOff>
      <xdr:row>36</xdr:row>
      <xdr:rowOff>161925</xdr:rowOff>
    </xdr:from>
    <xdr:to>
      <xdr:col>2</xdr:col>
      <xdr:colOff>0</xdr:colOff>
      <xdr:row>38</xdr:row>
      <xdr:rowOff>0</xdr:rowOff>
    </xdr:to>
    <xdr:sp>
      <xdr:nvSpPr>
        <xdr:cNvPr id="1033" name="Line 9"/>
        <xdr:cNvSpPr>
          <a:spLocks noChangeShapeType="true"/>
        </xdr:cNvSpPr>
      </xdr:nvSpPr>
      <xdr:spPr>
        <a:xfrm>
          <a:off x="514350" y="6496050"/>
          <a:ext cx="657225" cy="2000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609600</xdr:colOff>
      <xdr:row>41</xdr:row>
      <xdr:rowOff>9525</xdr:rowOff>
    </xdr:from>
    <xdr:to>
      <xdr:col>2</xdr:col>
      <xdr:colOff>28575</xdr:colOff>
      <xdr:row>41</xdr:row>
      <xdr:rowOff>152400</xdr:rowOff>
    </xdr:to>
    <xdr:sp>
      <xdr:nvSpPr>
        <xdr:cNvPr id="1034" name="Line 10"/>
        <xdr:cNvSpPr>
          <a:spLocks noChangeShapeType="true"/>
        </xdr:cNvSpPr>
      </xdr:nvSpPr>
      <xdr:spPr>
        <a:xfrm>
          <a:off x="514350" y="7229475"/>
          <a:ext cx="685800" cy="1428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9525</xdr:colOff>
      <xdr:row>5</xdr:row>
      <xdr:rowOff>19050</xdr:rowOff>
    </xdr:from>
    <xdr:to>
      <xdr:col>7</xdr:col>
      <xdr:colOff>0</xdr:colOff>
      <xdr:row>6</xdr:row>
      <xdr:rowOff>0</xdr:rowOff>
    </xdr:to>
    <xdr:sp>
      <xdr:nvSpPr>
        <xdr:cNvPr id="1035" name="Line 11"/>
        <xdr:cNvSpPr>
          <a:spLocks noChangeShapeType="true"/>
        </xdr:cNvSpPr>
      </xdr:nvSpPr>
      <xdr:spPr>
        <a:xfrm>
          <a:off x="3257550" y="914400"/>
          <a:ext cx="581025" cy="1619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9</xdr:row>
      <xdr:rowOff>142875</xdr:rowOff>
    </xdr:to>
    <xdr:sp>
      <xdr:nvSpPr>
        <xdr:cNvPr id="1036" name="Line 12"/>
        <xdr:cNvSpPr>
          <a:spLocks noChangeShapeType="true"/>
        </xdr:cNvSpPr>
      </xdr:nvSpPr>
      <xdr:spPr>
        <a:xfrm>
          <a:off x="3248025" y="1590675"/>
          <a:ext cx="590550" cy="1428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28575</xdr:colOff>
      <xdr:row>13</xdr:row>
      <xdr:rowOff>9525</xdr:rowOff>
    </xdr:from>
    <xdr:to>
      <xdr:col>7</xdr:col>
      <xdr:colOff>47625</xdr:colOff>
      <xdr:row>13</xdr:row>
      <xdr:rowOff>161925</xdr:rowOff>
    </xdr:to>
    <xdr:sp>
      <xdr:nvSpPr>
        <xdr:cNvPr id="1037" name="Line 13"/>
        <xdr:cNvSpPr>
          <a:spLocks noChangeShapeType="true"/>
        </xdr:cNvSpPr>
      </xdr:nvSpPr>
      <xdr:spPr>
        <a:xfrm>
          <a:off x="3276600" y="2305050"/>
          <a:ext cx="609600" cy="1524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9525</xdr:colOff>
      <xdr:row>17</xdr:row>
      <xdr:rowOff>28575</xdr:rowOff>
    </xdr:from>
    <xdr:to>
      <xdr:col>7</xdr:col>
      <xdr:colOff>28575</xdr:colOff>
      <xdr:row>17</xdr:row>
      <xdr:rowOff>142875</xdr:rowOff>
    </xdr:to>
    <xdr:sp>
      <xdr:nvSpPr>
        <xdr:cNvPr id="1038" name="Line 14"/>
        <xdr:cNvSpPr>
          <a:spLocks noChangeShapeType="true"/>
        </xdr:cNvSpPr>
      </xdr:nvSpPr>
      <xdr:spPr>
        <a:xfrm>
          <a:off x="3257550" y="3028950"/>
          <a:ext cx="609600" cy="114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9525</xdr:colOff>
      <xdr:row>21</xdr:row>
      <xdr:rowOff>28575</xdr:rowOff>
    </xdr:from>
    <xdr:to>
      <xdr:col>7</xdr:col>
      <xdr:colOff>0</xdr:colOff>
      <xdr:row>21</xdr:row>
      <xdr:rowOff>152400</xdr:rowOff>
    </xdr:to>
    <xdr:sp>
      <xdr:nvSpPr>
        <xdr:cNvPr id="1039" name="Line 15"/>
        <xdr:cNvSpPr>
          <a:spLocks noChangeShapeType="true"/>
        </xdr:cNvSpPr>
      </xdr:nvSpPr>
      <xdr:spPr>
        <a:xfrm>
          <a:off x="3257550" y="3733800"/>
          <a:ext cx="581025" cy="123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47625</xdr:colOff>
      <xdr:row>25</xdr:row>
      <xdr:rowOff>9525</xdr:rowOff>
    </xdr:from>
    <xdr:to>
      <xdr:col>7</xdr:col>
      <xdr:colOff>0</xdr:colOff>
      <xdr:row>25</xdr:row>
      <xdr:rowOff>133350</xdr:rowOff>
    </xdr:to>
    <xdr:sp>
      <xdr:nvSpPr>
        <xdr:cNvPr id="1040" name="Line 16"/>
        <xdr:cNvSpPr>
          <a:spLocks noChangeShapeType="true"/>
        </xdr:cNvSpPr>
      </xdr:nvSpPr>
      <xdr:spPr>
        <a:xfrm>
          <a:off x="3295650" y="4419600"/>
          <a:ext cx="542925" cy="123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19050</xdr:colOff>
      <xdr:row>29</xdr:row>
      <xdr:rowOff>19050</xdr:rowOff>
    </xdr:from>
    <xdr:to>
      <xdr:col>7</xdr:col>
      <xdr:colOff>0</xdr:colOff>
      <xdr:row>29</xdr:row>
      <xdr:rowOff>152400</xdr:rowOff>
    </xdr:to>
    <xdr:sp>
      <xdr:nvSpPr>
        <xdr:cNvPr id="1041" name="Line 17"/>
        <xdr:cNvSpPr>
          <a:spLocks noChangeShapeType="true"/>
        </xdr:cNvSpPr>
      </xdr:nvSpPr>
      <xdr:spPr>
        <a:xfrm>
          <a:off x="3267075" y="5133975"/>
          <a:ext cx="571500" cy="13335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0</xdr:colOff>
      <xdr:row>33</xdr:row>
      <xdr:rowOff>19050</xdr:rowOff>
    </xdr:from>
    <xdr:to>
      <xdr:col>7</xdr:col>
      <xdr:colOff>19050</xdr:colOff>
      <xdr:row>33</xdr:row>
      <xdr:rowOff>152400</xdr:rowOff>
    </xdr:to>
    <xdr:sp>
      <xdr:nvSpPr>
        <xdr:cNvPr id="1042" name="Line 18"/>
        <xdr:cNvSpPr>
          <a:spLocks noChangeShapeType="true"/>
        </xdr:cNvSpPr>
      </xdr:nvSpPr>
      <xdr:spPr>
        <a:xfrm>
          <a:off x="3248025" y="5829300"/>
          <a:ext cx="609600" cy="13335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19050</xdr:colOff>
      <xdr:row>37</xdr:row>
      <xdr:rowOff>19050</xdr:rowOff>
    </xdr:from>
    <xdr:to>
      <xdr:col>7</xdr:col>
      <xdr:colOff>0</xdr:colOff>
      <xdr:row>37</xdr:row>
      <xdr:rowOff>161925</xdr:rowOff>
    </xdr:to>
    <xdr:sp>
      <xdr:nvSpPr>
        <xdr:cNvPr id="1043" name="Line 19"/>
        <xdr:cNvSpPr>
          <a:spLocks noChangeShapeType="true"/>
        </xdr:cNvSpPr>
      </xdr:nvSpPr>
      <xdr:spPr>
        <a:xfrm>
          <a:off x="3267075" y="6534150"/>
          <a:ext cx="571500" cy="1428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19050</xdr:colOff>
      <xdr:row>41</xdr:row>
      <xdr:rowOff>38100</xdr:rowOff>
    </xdr:from>
    <xdr:to>
      <xdr:col>7</xdr:col>
      <xdr:colOff>0</xdr:colOff>
      <xdr:row>41</xdr:row>
      <xdr:rowOff>152400</xdr:rowOff>
    </xdr:to>
    <xdr:sp>
      <xdr:nvSpPr>
        <xdr:cNvPr id="1044" name="Line 20"/>
        <xdr:cNvSpPr>
          <a:spLocks noChangeShapeType="true"/>
        </xdr:cNvSpPr>
      </xdr:nvSpPr>
      <xdr:spPr>
        <a:xfrm>
          <a:off x="3267075" y="7258050"/>
          <a:ext cx="571500" cy="114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495300</xdr:colOff>
      <xdr:row>41</xdr:row>
      <xdr:rowOff>161925</xdr:rowOff>
    </xdr:to>
    <xdr:sp>
      <xdr:nvSpPr>
        <xdr:cNvPr id="1045" name="Line 21"/>
        <xdr:cNvSpPr>
          <a:spLocks noChangeShapeType="true"/>
        </xdr:cNvSpPr>
      </xdr:nvSpPr>
      <xdr:spPr>
        <a:xfrm>
          <a:off x="2733675" y="7219950"/>
          <a:ext cx="495300" cy="1619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0</xdr:colOff>
      <xdr:row>37</xdr:row>
      <xdr:rowOff>9525</xdr:rowOff>
    </xdr:from>
    <xdr:to>
      <xdr:col>6</xdr:col>
      <xdr:colOff>19050</xdr:colOff>
      <xdr:row>38</xdr:row>
      <xdr:rowOff>9525</xdr:rowOff>
    </xdr:to>
    <xdr:sp>
      <xdr:nvSpPr>
        <xdr:cNvPr id="1046" name="Line 22"/>
        <xdr:cNvSpPr>
          <a:spLocks noChangeShapeType="true"/>
        </xdr:cNvSpPr>
      </xdr:nvSpPr>
      <xdr:spPr>
        <a:xfrm>
          <a:off x="2733675" y="6524625"/>
          <a:ext cx="533400" cy="1809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9525</xdr:colOff>
      <xdr:row>33</xdr:row>
      <xdr:rowOff>38100</xdr:rowOff>
    </xdr:from>
    <xdr:to>
      <xdr:col>5</xdr:col>
      <xdr:colOff>504825</xdr:colOff>
      <xdr:row>33</xdr:row>
      <xdr:rowOff>142875</xdr:rowOff>
    </xdr:to>
    <xdr:sp>
      <xdr:nvSpPr>
        <xdr:cNvPr id="1047" name="Line 23"/>
        <xdr:cNvSpPr>
          <a:spLocks noChangeShapeType="true"/>
        </xdr:cNvSpPr>
      </xdr:nvSpPr>
      <xdr:spPr>
        <a:xfrm>
          <a:off x="2743200" y="5848350"/>
          <a:ext cx="495300" cy="104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9</xdr:row>
      <xdr:rowOff>19050</xdr:rowOff>
    </xdr:from>
    <xdr:to>
      <xdr:col>6</xdr:col>
      <xdr:colOff>19050</xdr:colOff>
      <xdr:row>9</xdr:row>
      <xdr:rowOff>142875</xdr:rowOff>
    </xdr:to>
    <xdr:sp>
      <xdr:nvSpPr>
        <xdr:cNvPr id="1048" name="Line 24"/>
        <xdr:cNvSpPr>
          <a:spLocks noChangeShapeType="true"/>
        </xdr:cNvSpPr>
      </xdr:nvSpPr>
      <xdr:spPr>
        <a:xfrm>
          <a:off x="2771775" y="1609725"/>
          <a:ext cx="495300" cy="123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0</xdr:colOff>
      <xdr:row>5</xdr:row>
      <xdr:rowOff>19050</xdr:rowOff>
    </xdr:from>
    <xdr:to>
      <xdr:col>5</xdr:col>
      <xdr:colOff>504825</xdr:colOff>
      <xdr:row>5</xdr:row>
      <xdr:rowOff>142875</xdr:rowOff>
    </xdr:to>
    <xdr:sp>
      <xdr:nvSpPr>
        <xdr:cNvPr id="1049" name="Line 25"/>
        <xdr:cNvSpPr>
          <a:spLocks noChangeShapeType="true"/>
        </xdr:cNvSpPr>
      </xdr:nvSpPr>
      <xdr:spPr>
        <a:xfrm>
          <a:off x="2733675" y="914400"/>
          <a:ext cx="504825" cy="123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4</xdr:col>
      <xdr:colOff>523875</xdr:colOff>
      <xdr:row>13</xdr:row>
      <xdr:rowOff>9525</xdr:rowOff>
    </xdr:from>
    <xdr:to>
      <xdr:col>6</xdr:col>
      <xdr:colOff>28575</xdr:colOff>
      <xdr:row>13</xdr:row>
      <xdr:rowOff>152400</xdr:rowOff>
    </xdr:to>
    <xdr:sp>
      <xdr:nvSpPr>
        <xdr:cNvPr id="1050" name="Line 26"/>
        <xdr:cNvSpPr>
          <a:spLocks noChangeShapeType="true"/>
        </xdr:cNvSpPr>
      </xdr:nvSpPr>
      <xdr:spPr>
        <a:xfrm>
          <a:off x="2733675" y="2305050"/>
          <a:ext cx="542925" cy="1428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4</xdr:col>
      <xdr:colOff>523875</xdr:colOff>
      <xdr:row>17</xdr:row>
      <xdr:rowOff>9525</xdr:rowOff>
    </xdr:from>
    <xdr:to>
      <xdr:col>6</xdr:col>
      <xdr:colOff>9525</xdr:colOff>
      <xdr:row>18</xdr:row>
      <xdr:rowOff>0</xdr:rowOff>
    </xdr:to>
    <xdr:sp>
      <xdr:nvSpPr>
        <xdr:cNvPr id="1051" name="Line 27"/>
        <xdr:cNvSpPr>
          <a:spLocks noChangeShapeType="true"/>
        </xdr:cNvSpPr>
      </xdr:nvSpPr>
      <xdr:spPr>
        <a:xfrm>
          <a:off x="2733675" y="3009900"/>
          <a:ext cx="523875" cy="17145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19050</xdr:colOff>
      <xdr:row>21</xdr:row>
      <xdr:rowOff>0</xdr:rowOff>
    </xdr:from>
    <xdr:to>
      <xdr:col>6</xdr:col>
      <xdr:colOff>0</xdr:colOff>
      <xdr:row>21</xdr:row>
      <xdr:rowOff>161925</xdr:rowOff>
    </xdr:to>
    <xdr:sp>
      <xdr:nvSpPr>
        <xdr:cNvPr id="1052" name="Line 28"/>
        <xdr:cNvSpPr>
          <a:spLocks noChangeShapeType="true"/>
        </xdr:cNvSpPr>
      </xdr:nvSpPr>
      <xdr:spPr>
        <a:xfrm>
          <a:off x="2752725" y="3705225"/>
          <a:ext cx="495300" cy="1619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9525</xdr:colOff>
      <xdr:row>25</xdr:row>
      <xdr:rowOff>0</xdr:rowOff>
    </xdr:from>
    <xdr:to>
      <xdr:col>5</xdr:col>
      <xdr:colOff>504825</xdr:colOff>
      <xdr:row>25</xdr:row>
      <xdr:rowOff>152400</xdr:rowOff>
    </xdr:to>
    <xdr:sp>
      <xdr:nvSpPr>
        <xdr:cNvPr id="1053" name="Line 29"/>
        <xdr:cNvSpPr>
          <a:spLocks noChangeShapeType="true"/>
        </xdr:cNvSpPr>
      </xdr:nvSpPr>
      <xdr:spPr>
        <a:xfrm>
          <a:off x="2743200" y="4410075"/>
          <a:ext cx="495300" cy="1524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0</xdr:colOff>
      <xdr:row>29</xdr:row>
      <xdr:rowOff>9525</xdr:rowOff>
    </xdr:from>
    <xdr:to>
      <xdr:col>5</xdr:col>
      <xdr:colOff>504825</xdr:colOff>
      <xdr:row>30</xdr:row>
      <xdr:rowOff>0</xdr:rowOff>
    </xdr:to>
    <xdr:sp>
      <xdr:nvSpPr>
        <xdr:cNvPr id="1054" name="Line 30"/>
        <xdr:cNvSpPr>
          <a:spLocks noChangeShapeType="true"/>
        </xdr:cNvSpPr>
      </xdr:nvSpPr>
      <xdr:spPr>
        <a:xfrm>
          <a:off x="2733675" y="5124450"/>
          <a:ext cx="504825" cy="1619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55" name="Line 31"/>
        <xdr:cNvSpPr>
          <a:spLocks noChangeShapeType="true"/>
        </xdr:cNvSpPr>
      </xdr:nvSpPr>
      <xdr:spPr>
        <a:xfrm>
          <a:off x="542925" y="528637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19050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1056" name="Line 32"/>
        <xdr:cNvSpPr>
          <a:spLocks noChangeShapeType="true"/>
        </xdr:cNvSpPr>
      </xdr:nvSpPr>
      <xdr:spPr>
        <a:xfrm>
          <a:off x="3267075" y="528637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504825</xdr:colOff>
      <xdr:row>30</xdr:row>
      <xdr:rowOff>0</xdr:rowOff>
    </xdr:to>
    <xdr:sp>
      <xdr:nvSpPr>
        <xdr:cNvPr id="1057" name="Line 33"/>
        <xdr:cNvSpPr>
          <a:spLocks noChangeShapeType="true"/>
        </xdr:cNvSpPr>
      </xdr:nvSpPr>
      <xdr:spPr>
        <a:xfrm>
          <a:off x="2733675" y="5286375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28575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049" name="Line 31"/>
        <xdr:cNvSpPr>
          <a:spLocks noChangeShapeType="true"/>
        </xdr:cNvSpPr>
      </xdr:nvSpPr>
      <xdr:spPr>
        <a:xfrm>
          <a:off x="1362075" y="571500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28575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050" name="Line 31"/>
        <xdr:cNvSpPr>
          <a:spLocks noChangeShapeType="true"/>
        </xdr:cNvSpPr>
      </xdr:nvSpPr>
      <xdr:spPr>
        <a:xfrm>
          <a:off x="1362075" y="571500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tabSelected="1" topLeftCell="A11" workbookViewId="0">
      <selection activeCell="F15" sqref="F15"/>
    </sheetView>
  </sheetViews>
  <sheetFormatPr defaultColWidth="8.75" defaultRowHeight="13.5"/>
  <cols>
    <col min="1" max="1" width="6.75" customWidth="true"/>
    <col min="2" max="2" width="8.625" customWidth="true"/>
    <col min="3" max="3" width="7.125" style="7" customWidth="true"/>
    <col min="4" max="4" width="6.875" style="7" customWidth="true"/>
    <col min="5" max="5" width="6.5" style="7" customWidth="true"/>
    <col min="6" max="6" width="6.75" customWidth="true"/>
    <col min="7" max="7" width="7.75" customWidth="true"/>
    <col min="8" max="8" width="10.75" customWidth="true"/>
    <col min="9" max="9" width="8.875" customWidth="true"/>
    <col min="10" max="10" width="9.5" customWidth="true"/>
  </cols>
  <sheetData>
    <row r="1" ht="15.75" spans="1:8">
      <c r="A1" s="8" t="s">
        <v>0</v>
      </c>
      <c r="B1" s="8"/>
      <c r="C1" s="8"/>
      <c r="D1" s="8"/>
      <c r="E1" s="8"/>
      <c r="F1" s="8"/>
      <c r="G1" s="8"/>
      <c r="H1" s="8"/>
    </row>
    <row r="2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19" t="s">
        <v>8</v>
      </c>
      <c r="I2" s="6" t="s">
        <v>9</v>
      </c>
      <c r="J2" s="6" t="s">
        <v>10</v>
      </c>
    </row>
    <row r="3" spans="1:10">
      <c r="A3" s="9" t="s">
        <v>11</v>
      </c>
      <c r="B3" s="6" t="s">
        <v>12</v>
      </c>
      <c r="C3" s="6">
        <v>17923</v>
      </c>
      <c r="D3" s="6">
        <v>17110</v>
      </c>
      <c r="E3" s="6">
        <v>17612</v>
      </c>
      <c r="F3" s="6">
        <f t="shared" ref="F3:F9" si="0">SUM(C3:E3)</f>
        <v>52645</v>
      </c>
      <c r="G3" s="6" t="s">
        <v>13</v>
      </c>
      <c r="H3" s="19">
        <f>F3*50/10000</f>
        <v>263.225</v>
      </c>
      <c r="I3" s="3">
        <f>F3*5/10000</f>
        <v>26.3225</v>
      </c>
      <c r="J3" s="27"/>
    </row>
    <row r="4" spans="1:10">
      <c r="A4" s="10"/>
      <c r="B4" s="6" t="s">
        <v>14</v>
      </c>
      <c r="C4" s="6">
        <v>2858</v>
      </c>
      <c r="D4" s="6">
        <v>2760</v>
      </c>
      <c r="E4" s="6">
        <v>2817</v>
      </c>
      <c r="F4" s="6">
        <f t="shared" si="0"/>
        <v>8435</v>
      </c>
      <c r="G4" s="6" t="s">
        <v>15</v>
      </c>
      <c r="H4" s="19">
        <f>F4*100/10000</f>
        <v>84.35</v>
      </c>
      <c r="I4" s="3">
        <f>F4*30/10000</f>
        <v>25.305</v>
      </c>
      <c r="J4" s="27"/>
    </row>
    <row r="5" ht="14.25" spans="1:10">
      <c r="A5" s="11"/>
      <c r="B5" s="6" t="s">
        <v>16</v>
      </c>
      <c r="C5" s="6">
        <v>97</v>
      </c>
      <c r="D5" s="6">
        <v>93</v>
      </c>
      <c r="E5" s="6">
        <v>108</v>
      </c>
      <c r="F5" s="6">
        <f t="shared" si="0"/>
        <v>298</v>
      </c>
      <c r="G5" s="6" t="s">
        <v>17</v>
      </c>
      <c r="H5" s="20">
        <f>F5*300/10000</f>
        <v>8.94</v>
      </c>
      <c r="I5" s="3">
        <f>F5*150/10000</f>
        <v>4.47</v>
      </c>
      <c r="J5" s="27"/>
    </row>
    <row r="6" ht="14.25" spans="1:10">
      <c r="A6" s="6" t="s">
        <v>18</v>
      </c>
      <c r="B6" s="6"/>
      <c r="C6" s="6">
        <f t="shared" ref="C6:I6" si="1">SUM(C3:C5)</f>
        <v>20878</v>
      </c>
      <c r="D6" s="6">
        <f t="shared" si="1"/>
        <v>19963</v>
      </c>
      <c r="E6" s="6">
        <f>E3+E4+E5</f>
        <v>20537</v>
      </c>
      <c r="F6" s="6"/>
      <c r="G6" s="19"/>
      <c r="H6" s="21">
        <f t="shared" si="1"/>
        <v>356.515</v>
      </c>
      <c r="I6" s="28">
        <f t="shared" si="1"/>
        <v>56.0975</v>
      </c>
      <c r="J6" s="27">
        <f>(H6-I6)*0.3</f>
        <v>90.12525</v>
      </c>
    </row>
    <row r="7" spans="1:10">
      <c r="A7" s="9" t="s">
        <v>19</v>
      </c>
      <c r="B7" s="6" t="s">
        <v>12</v>
      </c>
      <c r="C7" s="6">
        <v>11186</v>
      </c>
      <c r="D7" s="6">
        <v>11300</v>
      </c>
      <c r="E7" s="6">
        <v>11571</v>
      </c>
      <c r="F7" s="6">
        <f t="shared" si="0"/>
        <v>34057</v>
      </c>
      <c r="G7" s="6" t="s">
        <v>13</v>
      </c>
      <c r="H7" s="22">
        <f>F7*50/10000</f>
        <v>170.285</v>
      </c>
      <c r="I7" s="3">
        <f>F7*5/10000</f>
        <v>17.0285</v>
      </c>
      <c r="J7" s="27"/>
    </row>
    <row r="8" spans="1:10">
      <c r="A8" s="10"/>
      <c r="B8" s="6" t="s">
        <v>14</v>
      </c>
      <c r="C8" s="6">
        <v>1623</v>
      </c>
      <c r="D8" s="6">
        <v>1670</v>
      </c>
      <c r="E8" s="6">
        <v>1736</v>
      </c>
      <c r="F8" s="6">
        <f t="shared" si="0"/>
        <v>5029</v>
      </c>
      <c r="G8" s="6" t="s">
        <v>15</v>
      </c>
      <c r="H8" s="19">
        <f>F8*100/10000</f>
        <v>50.29</v>
      </c>
      <c r="I8" s="3">
        <f>F8*30/10000</f>
        <v>15.087</v>
      </c>
      <c r="J8" s="27"/>
    </row>
    <row r="9" spans="1:10">
      <c r="A9" s="11"/>
      <c r="B9" s="6" t="s">
        <v>16</v>
      </c>
      <c r="C9" s="6">
        <v>47</v>
      </c>
      <c r="D9" s="6">
        <v>49</v>
      </c>
      <c r="E9" s="6">
        <v>50</v>
      </c>
      <c r="F9" s="6">
        <f t="shared" si="0"/>
        <v>146</v>
      </c>
      <c r="G9" s="6" t="s">
        <v>17</v>
      </c>
      <c r="H9" s="20">
        <f>F9*300/10000</f>
        <v>4.38</v>
      </c>
      <c r="I9" s="3">
        <f>F9*150/10000</f>
        <v>2.19</v>
      </c>
      <c r="J9" s="27"/>
    </row>
    <row r="10" ht="14.25" spans="1:10">
      <c r="A10" s="6" t="s">
        <v>18</v>
      </c>
      <c r="B10" s="6"/>
      <c r="C10" s="6">
        <f t="shared" ref="C10:I10" si="2">SUM(C7:C9)</f>
        <v>12856</v>
      </c>
      <c r="D10" s="6">
        <f t="shared" si="2"/>
        <v>13019</v>
      </c>
      <c r="E10" s="6">
        <f t="shared" si="2"/>
        <v>13357</v>
      </c>
      <c r="F10" s="6"/>
      <c r="G10" s="19"/>
      <c r="H10" s="21">
        <f t="shared" si="2"/>
        <v>224.955</v>
      </c>
      <c r="I10" s="28">
        <f t="shared" si="2"/>
        <v>34.3055</v>
      </c>
      <c r="J10" s="27">
        <f>(H10-I10)*0.3</f>
        <v>57.19485</v>
      </c>
    </row>
    <row r="11" spans="1:10">
      <c r="A11" s="9" t="s">
        <v>20</v>
      </c>
      <c r="B11" s="6" t="s">
        <v>12</v>
      </c>
      <c r="C11" s="6">
        <v>9177</v>
      </c>
      <c r="D11" s="6">
        <v>9148</v>
      </c>
      <c r="E11" s="6">
        <v>9145</v>
      </c>
      <c r="F11" s="6">
        <f>SUM(C11:E11)</f>
        <v>27470</v>
      </c>
      <c r="G11" s="6" t="s">
        <v>13</v>
      </c>
      <c r="H11" s="22">
        <f>F11*50/10000</f>
        <v>137.35</v>
      </c>
      <c r="I11" s="3">
        <f>F11*5/10000</f>
        <v>13.735</v>
      </c>
      <c r="J11" s="27"/>
    </row>
    <row r="12" spans="1:10">
      <c r="A12" s="10"/>
      <c r="B12" s="6" t="s">
        <v>14</v>
      </c>
      <c r="C12" s="6">
        <v>1463</v>
      </c>
      <c r="D12" s="6">
        <v>1489</v>
      </c>
      <c r="E12" s="6">
        <v>1548</v>
      </c>
      <c r="F12" s="6">
        <f>SUM(C12:E12)</f>
        <v>4500</v>
      </c>
      <c r="G12" s="6" t="s">
        <v>15</v>
      </c>
      <c r="H12" s="19">
        <f>F12*100/10000</f>
        <v>45</v>
      </c>
      <c r="I12" s="3">
        <f>F12*30/10000</f>
        <v>13.5</v>
      </c>
      <c r="J12" s="27"/>
    </row>
    <row r="13" ht="14.25" spans="1:10">
      <c r="A13" s="11"/>
      <c r="B13" s="6" t="s">
        <v>16</v>
      </c>
      <c r="C13" s="6">
        <v>52</v>
      </c>
      <c r="D13" s="6">
        <v>51</v>
      </c>
      <c r="E13" s="6">
        <v>51</v>
      </c>
      <c r="F13" s="6">
        <f>SUM(C13:E13)</f>
        <v>154</v>
      </c>
      <c r="G13" s="6" t="s">
        <v>17</v>
      </c>
      <c r="H13" s="20">
        <f>F13*300/10000</f>
        <v>4.62</v>
      </c>
      <c r="I13" s="3">
        <f>F13*150/10000</f>
        <v>2.31</v>
      </c>
      <c r="J13" s="27"/>
    </row>
    <row r="14" ht="14.25" spans="1:10">
      <c r="A14" s="6" t="s">
        <v>18</v>
      </c>
      <c r="B14" s="6"/>
      <c r="C14" s="6">
        <f t="shared" ref="C14:I14" si="3">SUM(C11:C13)</f>
        <v>10692</v>
      </c>
      <c r="D14" s="6">
        <f t="shared" si="3"/>
        <v>10688</v>
      </c>
      <c r="E14" s="6">
        <f t="shared" si="3"/>
        <v>10744</v>
      </c>
      <c r="F14" s="6"/>
      <c r="G14" s="19"/>
      <c r="H14" s="21">
        <f t="shared" si="3"/>
        <v>186.97</v>
      </c>
      <c r="I14" s="28">
        <f t="shared" si="3"/>
        <v>29.545</v>
      </c>
      <c r="J14" s="27">
        <f>(H14-I14)*0.3</f>
        <v>47.2275</v>
      </c>
    </row>
    <row r="15" spans="1:10">
      <c r="A15" s="9" t="s">
        <v>21</v>
      </c>
      <c r="B15" s="6" t="s">
        <v>12</v>
      </c>
      <c r="C15" s="6">
        <v>5638</v>
      </c>
      <c r="D15" s="6">
        <v>5710</v>
      </c>
      <c r="E15" s="6">
        <v>5732</v>
      </c>
      <c r="F15" s="6">
        <f>SUM(C15:E15)</f>
        <v>17080</v>
      </c>
      <c r="G15" s="6" t="s">
        <v>13</v>
      </c>
      <c r="H15" s="22">
        <f>F15*50/10000</f>
        <v>85.4</v>
      </c>
      <c r="I15" s="3">
        <f>F15*5/10000</f>
        <v>8.54</v>
      </c>
      <c r="J15" s="27"/>
    </row>
    <row r="16" spans="1:10">
      <c r="A16" s="10"/>
      <c r="B16" s="6" t="s">
        <v>14</v>
      </c>
      <c r="C16" s="6">
        <v>1023</v>
      </c>
      <c r="D16" s="6">
        <v>1031</v>
      </c>
      <c r="E16" s="6">
        <v>1051</v>
      </c>
      <c r="F16" s="6">
        <f>SUM(C16:E16)</f>
        <v>3105</v>
      </c>
      <c r="G16" s="6" t="s">
        <v>15</v>
      </c>
      <c r="H16" s="19">
        <f>F16*100/10000</f>
        <v>31.05</v>
      </c>
      <c r="I16" s="3">
        <f>F16*30/10000</f>
        <v>9.315</v>
      </c>
      <c r="J16" s="27"/>
    </row>
    <row r="17" ht="14.25" spans="1:10">
      <c r="A17" s="11"/>
      <c r="B17" s="6" t="s">
        <v>16</v>
      </c>
      <c r="C17" s="6">
        <v>22</v>
      </c>
      <c r="D17" s="6">
        <v>22</v>
      </c>
      <c r="E17" s="6">
        <v>22</v>
      </c>
      <c r="F17" s="6">
        <f>SUM(C17:E17)</f>
        <v>66</v>
      </c>
      <c r="G17" s="6" t="s">
        <v>17</v>
      </c>
      <c r="H17" s="20">
        <f>F17*300/10000</f>
        <v>1.98</v>
      </c>
      <c r="I17" s="3">
        <f>F17*150/10000</f>
        <v>0.99</v>
      </c>
      <c r="J17" s="27"/>
    </row>
    <row r="18" ht="14.25" spans="1:10">
      <c r="A18" s="6" t="s">
        <v>18</v>
      </c>
      <c r="B18" s="6"/>
      <c r="C18" s="6">
        <f t="shared" ref="C18:I18" si="4">SUM(C15:C17)</f>
        <v>6683</v>
      </c>
      <c r="D18" s="6">
        <f t="shared" si="4"/>
        <v>6763</v>
      </c>
      <c r="E18" s="6">
        <f t="shared" si="4"/>
        <v>6805</v>
      </c>
      <c r="F18" s="6"/>
      <c r="G18" s="19"/>
      <c r="H18" s="21">
        <f t="shared" si="4"/>
        <v>118.43</v>
      </c>
      <c r="I18" s="28">
        <f t="shared" si="4"/>
        <v>18.845</v>
      </c>
      <c r="J18" s="27">
        <f>(H18-I18)*0.3</f>
        <v>29.8755</v>
      </c>
    </row>
    <row r="19" spans="1:10">
      <c r="A19" s="9" t="s">
        <v>22</v>
      </c>
      <c r="B19" s="6" t="s">
        <v>12</v>
      </c>
      <c r="C19" s="6">
        <v>7931</v>
      </c>
      <c r="D19" s="6">
        <v>8016</v>
      </c>
      <c r="E19" s="6">
        <v>8118</v>
      </c>
      <c r="F19" s="6">
        <f>SUM(C19:E19)</f>
        <v>24065</v>
      </c>
      <c r="G19" s="6" t="s">
        <v>13</v>
      </c>
      <c r="H19" s="22">
        <f>F19*50/10000</f>
        <v>120.325</v>
      </c>
      <c r="I19" s="27">
        <f>F19*6.25/10000</f>
        <v>15.040625</v>
      </c>
      <c r="J19" s="27"/>
    </row>
    <row r="20" spans="1:10">
      <c r="A20" s="10"/>
      <c r="B20" s="6" t="s">
        <v>14</v>
      </c>
      <c r="C20" s="6">
        <v>1529</v>
      </c>
      <c r="D20" s="6">
        <v>1527</v>
      </c>
      <c r="E20" s="6">
        <v>1539</v>
      </c>
      <c r="F20" s="6">
        <f>SUM(C20:E20)</f>
        <v>4595</v>
      </c>
      <c r="G20" s="6" t="s">
        <v>15</v>
      </c>
      <c r="H20" s="19">
        <f>F20*100/10000</f>
        <v>45.95</v>
      </c>
      <c r="I20" s="27">
        <f>F20*37.5/10000</f>
        <v>17.23125</v>
      </c>
      <c r="J20" s="27"/>
    </row>
    <row r="21" ht="14.25" spans="1:10">
      <c r="A21" s="11"/>
      <c r="B21" s="6" t="s">
        <v>16</v>
      </c>
      <c r="C21" s="6">
        <v>63</v>
      </c>
      <c r="D21" s="6">
        <v>63</v>
      </c>
      <c r="E21" s="6">
        <v>63</v>
      </c>
      <c r="F21" s="6">
        <f>SUM(C21:E21)</f>
        <v>189</v>
      </c>
      <c r="G21" s="6" t="s">
        <v>17</v>
      </c>
      <c r="H21" s="20">
        <f>F21*300/10000</f>
        <v>5.67</v>
      </c>
      <c r="I21" s="27">
        <f>F21*187.5/10000</f>
        <v>3.54375</v>
      </c>
      <c r="J21" s="27"/>
    </row>
    <row r="22" ht="14.25" spans="1:10">
      <c r="A22" s="6" t="s">
        <v>18</v>
      </c>
      <c r="B22" s="6"/>
      <c r="C22" s="6">
        <f t="shared" ref="C22:I22" si="5">SUM(C19:C21)</f>
        <v>9523</v>
      </c>
      <c r="D22" s="6">
        <f t="shared" si="5"/>
        <v>9606</v>
      </c>
      <c r="E22" s="6">
        <f t="shared" si="5"/>
        <v>9720</v>
      </c>
      <c r="F22" s="6"/>
      <c r="G22" s="19"/>
      <c r="H22" s="21">
        <f t="shared" si="5"/>
        <v>171.945</v>
      </c>
      <c r="I22" s="28">
        <f t="shared" si="5"/>
        <v>35.815625</v>
      </c>
      <c r="J22" s="27"/>
    </row>
    <row r="23" spans="1:10">
      <c r="A23" s="12" t="s">
        <v>23</v>
      </c>
      <c r="B23" s="6" t="s">
        <v>12</v>
      </c>
      <c r="C23" s="6">
        <v>3429</v>
      </c>
      <c r="D23" s="6">
        <v>3503</v>
      </c>
      <c r="E23" s="6">
        <v>3615</v>
      </c>
      <c r="F23" s="6">
        <f>SUM(C23:E23)</f>
        <v>10547</v>
      </c>
      <c r="G23" s="6" t="s">
        <v>13</v>
      </c>
      <c r="H23" s="22">
        <f>F23*50/10000</f>
        <v>52.735</v>
      </c>
      <c r="I23" s="3">
        <f>F23*5/10000</f>
        <v>5.2735</v>
      </c>
      <c r="J23" s="27"/>
    </row>
    <row r="24" spans="1:10">
      <c r="A24" s="13"/>
      <c r="B24" s="6" t="s">
        <v>14</v>
      </c>
      <c r="C24" s="6">
        <v>389</v>
      </c>
      <c r="D24" s="6">
        <v>387</v>
      </c>
      <c r="E24" s="6">
        <v>395</v>
      </c>
      <c r="F24" s="6">
        <f>SUM(C24:E24)</f>
        <v>1171</v>
      </c>
      <c r="G24" s="6" t="s">
        <v>15</v>
      </c>
      <c r="H24" s="19">
        <f>F24*100/10000</f>
        <v>11.71</v>
      </c>
      <c r="I24" s="3">
        <f>F24*30/10000</f>
        <v>3.513</v>
      </c>
      <c r="J24" s="27"/>
    </row>
    <row r="25" ht="14.25" spans="1:10">
      <c r="A25" s="14"/>
      <c r="B25" s="6" t="s">
        <v>16</v>
      </c>
      <c r="C25" s="6">
        <v>6</v>
      </c>
      <c r="D25" s="6">
        <v>6</v>
      </c>
      <c r="E25" s="6">
        <v>6</v>
      </c>
      <c r="F25" s="6">
        <f>SUM(C25:E25)</f>
        <v>18</v>
      </c>
      <c r="G25" s="6" t="s">
        <v>17</v>
      </c>
      <c r="H25" s="20">
        <f>F25*300/10000</f>
        <v>0.54</v>
      </c>
      <c r="I25" s="3">
        <f>F25*150/10000</f>
        <v>0.27</v>
      </c>
      <c r="J25" s="27"/>
    </row>
    <row r="26" ht="14.25" spans="1:10">
      <c r="A26" s="6" t="s">
        <v>18</v>
      </c>
      <c r="B26" s="6"/>
      <c r="C26" s="6">
        <f t="shared" ref="C26:I26" si="6">SUM(C23:C25)</f>
        <v>3824</v>
      </c>
      <c r="D26" s="6">
        <f t="shared" si="6"/>
        <v>3896</v>
      </c>
      <c r="E26" s="6">
        <f t="shared" si="6"/>
        <v>4016</v>
      </c>
      <c r="F26" s="6"/>
      <c r="G26" s="19"/>
      <c r="H26" s="21">
        <f t="shared" si="6"/>
        <v>64.985</v>
      </c>
      <c r="I26" s="28">
        <f t="shared" si="6"/>
        <v>9.0565</v>
      </c>
      <c r="J26" s="27">
        <f>(H26-I26)*0.3</f>
        <v>16.77855</v>
      </c>
    </row>
    <row r="27" spans="1:10">
      <c r="A27" s="9" t="s">
        <v>24</v>
      </c>
      <c r="B27" s="6" t="s">
        <v>12</v>
      </c>
      <c r="C27" s="6">
        <v>5215</v>
      </c>
      <c r="D27" s="6">
        <v>5212</v>
      </c>
      <c r="E27" s="6">
        <v>5203</v>
      </c>
      <c r="F27" s="6">
        <f>SUM(C27:E27)</f>
        <v>15630</v>
      </c>
      <c r="G27" s="6" t="s">
        <v>13</v>
      </c>
      <c r="H27" s="22">
        <f>F27*50/10000</f>
        <v>78.15</v>
      </c>
      <c r="I27" s="3">
        <f>F27*5/10000</f>
        <v>7.815</v>
      </c>
      <c r="J27" s="27"/>
    </row>
    <row r="28" spans="1:10">
      <c r="A28" s="15"/>
      <c r="B28" s="6" t="s">
        <v>14</v>
      </c>
      <c r="C28" s="6">
        <v>189</v>
      </c>
      <c r="D28" s="6">
        <v>198</v>
      </c>
      <c r="E28" s="6">
        <v>198</v>
      </c>
      <c r="F28" s="6">
        <f>SUM(C28:E28)</f>
        <v>585</v>
      </c>
      <c r="G28" s="6" t="s">
        <v>15</v>
      </c>
      <c r="H28" s="19">
        <f>F28*100/10000</f>
        <v>5.85</v>
      </c>
      <c r="I28" s="3">
        <f>F28*30/10000</f>
        <v>1.755</v>
      </c>
      <c r="J28" s="27"/>
    </row>
    <row r="29" ht="14.25" spans="1:10">
      <c r="A29" s="16"/>
      <c r="B29" s="6" t="s">
        <v>16</v>
      </c>
      <c r="C29" s="6">
        <v>1</v>
      </c>
      <c r="D29" s="6">
        <v>1</v>
      </c>
      <c r="E29" s="6">
        <v>1</v>
      </c>
      <c r="F29" s="6">
        <f>SUM(C29:E29)</f>
        <v>3</v>
      </c>
      <c r="G29" s="6" t="s">
        <v>17</v>
      </c>
      <c r="H29" s="20">
        <f>F29*300/10000</f>
        <v>0.09</v>
      </c>
      <c r="I29" s="3">
        <f>F29*150/10000</f>
        <v>0.045</v>
      </c>
      <c r="J29" s="27"/>
    </row>
    <row r="30" spans="1:10">
      <c r="A30" s="9" t="s">
        <v>18</v>
      </c>
      <c r="B30" s="9"/>
      <c r="C30" s="9">
        <f t="shared" ref="C30:I30" si="7">SUM(C27:C29)</f>
        <v>5405</v>
      </c>
      <c r="D30" s="9">
        <f t="shared" si="7"/>
        <v>5411</v>
      </c>
      <c r="E30" s="9">
        <f t="shared" si="7"/>
        <v>5402</v>
      </c>
      <c r="F30" s="9"/>
      <c r="G30" s="20"/>
      <c r="H30" s="23">
        <f t="shared" si="7"/>
        <v>84.09</v>
      </c>
      <c r="I30" s="28">
        <f t="shared" si="7"/>
        <v>9.615</v>
      </c>
      <c r="J30" s="27">
        <f>H30-I30</f>
        <v>74.475</v>
      </c>
    </row>
    <row r="31" spans="1:10">
      <c r="A31" s="12" t="s">
        <v>25</v>
      </c>
      <c r="B31" s="6" t="s">
        <v>12</v>
      </c>
      <c r="C31" s="6">
        <v>3002</v>
      </c>
      <c r="D31" s="6">
        <v>3001</v>
      </c>
      <c r="E31" s="24">
        <v>2999</v>
      </c>
      <c r="F31" s="6">
        <f>SUM(C31:E31)</f>
        <v>9002</v>
      </c>
      <c r="G31" s="6" t="s">
        <v>13</v>
      </c>
      <c r="H31" s="22">
        <f>F31*50/10000</f>
        <v>45.01</v>
      </c>
      <c r="I31" s="3">
        <f>F31*5/10000</f>
        <v>4.501</v>
      </c>
      <c r="J31" s="27"/>
    </row>
    <row r="32" spans="1:10">
      <c r="A32" s="13"/>
      <c r="B32" s="6" t="s">
        <v>14</v>
      </c>
      <c r="C32" s="6">
        <v>521</v>
      </c>
      <c r="D32" s="6">
        <v>524</v>
      </c>
      <c r="E32" s="24">
        <v>530</v>
      </c>
      <c r="F32" s="6">
        <f>SUM(C32:E32)</f>
        <v>1575</v>
      </c>
      <c r="G32" s="6" t="s">
        <v>15</v>
      </c>
      <c r="H32" s="19">
        <f>F32*100/10000</f>
        <v>15.75</v>
      </c>
      <c r="I32" s="3">
        <f>F32*30/10000</f>
        <v>4.725</v>
      </c>
      <c r="J32" s="27"/>
    </row>
    <row r="33" ht="14.25" spans="1:10">
      <c r="A33" s="14"/>
      <c r="B33" s="6" t="s">
        <v>16</v>
      </c>
      <c r="C33" s="6">
        <v>9</v>
      </c>
      <c r="D33" s="6">
        <v>10</v>
      </c>
      <c r="E33" s="24">
        <v>11</v>
      </c>
      <c r="F33" s="6">
        <f>SUM(C33:E33)</f>
        <v>30</v>
      </c>
      <c r="G33" s="6" t="s">
        <v>17</v>
      </c>
      <c r="H33" s="20">
        <f>F33*300/10000</f>
        <v>0.9</v>
      </c>
      <c r="I33" s="3">
        <f>F33*150/10000</f>
        <v>0.45</v>
      </c>
      <c r="J33" s="27"/>
    </row>
    <row r="34" ht="14.25" spans="1:10">
      <c r="A34" s="6" t="s">
        <v>18</v>
      </c>
      <c r="B34" s="6"/>
      <c r="C34" s="6">
        <f t="shared" ref="C34:I34" si="8">SUM(C31:C33)</f>
        <v>3532</v>
      </c>
      <c r="D34" s="6">
        <f t="shared" si="8"/>
        <v>3535</v>
      </c>
      <c r="E34" s="24">
        <f t="shared" si="8"/>
        <v>3540</v>
      </c>
      <c r="F34" s="6"/>
      <c r="G34" s="19"/>
      <c r="H34" s="21">
        <f t="shared" si="8"/>
        <v>61.66</v>
      </c>
      <c r="I34" s="28">
        <f t="shared" si="8"/>
        <v>9.676</v>
      </c>
      <c r="J34" s="27">
        <f>(H34-I34)*0.3</f>
        <v>15.5952</v>
      </c>
    </row>
    <row r="35" spans="1:10">
      <c r="A35" s="12" t="s">
        <v>26</v>
      </c>
      <c r="B35" s="6" t="s">
        <v>12</v>
      </c>
      <c r="C35" s="6">
        <v>495</v>
      </c>
      <c r="D35" s="6">
        <v>502</v>
      </c>
      <c r="E35" s="6">
        <v>508</v>
      </c>
      <c r="F35" s="6">
        <f t="shared" ref="F35:F41" si="9">SUM(C35:E35)</f>
        <v>1505</v>
      </c>
      <c r="G35" s="6" t="s">
        <v>13</v>
      </c>
      <c r="H35" s="22">
        <f>F35*50/10000</f>
        <v>7.525</v>
      </c>
      <c r="I35" s="3">
        <f>F35*5/10000</f>
        <v>0.7525</v>
      </c>
      <c r="J35" s="27"/>
    </row>
    <row r="36" spans="1:10">
      <c r="A36" s="13"/>
      <c r="B36" s="6" t="s">
        <v>14</v>
      </c>
      <c r="C36" s="6">
        <v>91</v>
      </c>
      <c r="D36" s="6">
        <v>91</v>
      </c>
      <c r="E36" s="6">
        <v>91</v>
      </c>
      <c r="F36" s="6">
        <f t="shared" si="9"/>
        <v>273</v>
      </c>
      <c r="G36" s="6" t="s">
        <v>15</v>
      </c>
      <c r="H36" s="19">
        <f>F36*100/10000</f>
        <v>2.73</v>
      </c>
      <c r="I36" s="3">
        <f>F36*30/10000</f>
        <v>0.819</v>
      </c>
      <c r="J36" s="27"/>
    </row>
    <row r="37" ht="14.25" spans="1:10">
      <c r="A37" s="14"/>
      <c r="B37" s="6" t="s">
        <v>16</v>
      </c>
      <c r="C37" s="6">
        <v>1</v>
      </c>
      <c r="D37" s="6">
        <v>1</v>
      </c>
      <c r="E37" s="6">
        <v>1</v>
      </c>
      <c r="F37" s="6">
        <f>C37+D37+E37</f>
        <v>3</v>
      </c>
      <c r="G37" s="6" t="s">
        <v>17</v>
      </c>
      <c r="H37" s="20">
        <f>F37*300/10000</f>
        <v>0.09</v>
      </c>
      <c r="I37" s="3">
        <f>F37*150/10000</f>
        <v>0.045</v>
      </c>
      <c r="J37" s="27"/>
    </row>
    <row r="38" ht="14.25" spans="1:10">
      <c r="A38" s="6" t="s">
        <v>18</v>
      </c>
      <c r="B38" s="6"/>
      <c r="C38" s="6">
        <f>SUM(C35:C37)</f>
        <v>587</v>
      </c>
      <c r="D38" s="6">
        <f>SUM(D35:D37)</f>
        <v>594</v>
      </c>
      <c r="E38" s="6">
        <f>SUM(E35:E37)</f>
        <v>600</v>
      </c>
      <c r="F38" s="6"/>
      <c r="G38" s="19"/>
      <c r="H38" s="21">
        <f>SUM(H35:H37)</f>
        <v>10.345</v>
      </c>
      <c r="I38" s="28">
        <f>SUM(I35:I37)</f>
        <v>1.6165</v>
      </c>
      <c r="J38" s="27">
        <f>(H38-I38)*0.3</f>
        <v>2.61855</v>
      </c>
    </row>
    <row r="39" spans="1:10">
      <c r="A39" s="9" t="s">
        <v>27</v>
      </c>
      <c r="B39" s="6" t="s">
        <v>12</v>
      </c>
      <c r="C39" s="6">
        <v>411</v>
      </c>
      <c r="D39" s="6">
        <v>406</v>
      </c>
      <c r="E39" s="6">
        <v>414</v>
      </c>
      <c r="F39" s="6">
        <f t="shared" si="9"/>
        <v>1231</v>
      </c>
      <c r="G39" s="6" t="s">
        <v>13</v>
      </c>
      <c r="H39" s="22">
        <f>F39*50/10000</f>
        <v>6.155</v>
      </c>
      <c r="I39" s="3">
        <f>F39*5/10000</f>
        <v>0.6155</v>
      </c>
      <c r="J39" s="27"/>
    </row>
    <row r="40" spans="1:10">
      <c r="A40" s="10"/>
      <c r="B40" s="6" t="s">
        <v>14</v>
      </c>
      <c r="C40" s="6">
        <v>61</v>
      </c>
      <c r="D40" s="6">
        <v>64</v>
      </c>
      <c r="E40" s="6">
        <v>63</v>
      </c>
      <c r="F40" s="6">
        <f t="shared" si="9"/>
        <v>188</v>
      </c>
      <c r="G40" s="6" t="s">
        <v>15</v>
      </c>
      <c r="H40" s="19">
        <f>F40*100/10000</f>
        <v>1.88</v>
      </c>
      <c r="I40" s="3">
        <f>F40*30/10000</f>
        <v>0.564</v>
      </c>
      <c r="J40" s="27"/>
    </row>
    <row r="41" ht="14.25" spans="1:10">
      <c r="A41" s="11"/>
      <c r="B41" s="6" t="s">
        <v>16</v>
      </c>
      <c r="C41" s="6">
        <v>0</v>
      </c>
      <c r="D41" s="6">
        <v>0</v>
      </c>
      <c r="E41" s="6">
        <v>0</v>
      </c>
      <c r="F41" s="6">
        <f t="shared" si="9"/>
        <v>0</v>
      </c>
      <c r="G41" s="6" t="s">
        <v>17</v>
      </c>
      <c r="H41" s="20">
        <f>F41*300/10000</f>
        <v>0</v>
      </c>
      <c r="I41" s="3">
        <f>F41*150/10000</f>
        <v>0</v>
      </c>
      <c r="J41" s="27"/>
    </row>
    <row r="42" spans="1:10">
      <c r="A42" s="9" t="s">
        <v>6</v>
      </c>
      <c r="B42" s="9"/>
      <c r="C42" s="9">
        <f t="shared" ref="C42:I42" si="10">SUM(C39:C41)</f>
        <v>472</v>
      </c>
      <c r="D42" s="9">
        <f t="shared" si="10"/>
        <v>470</v>
      </c>
      <c r="E42" s="9">
        <f t="shared" si="10"/>
        <v>477</v>
      </c>
      <c r="F42" s="25"/>
      <c r="G42" s="20"/>
      <c r="H42" s="26">
        <f t="shared" si="10"/>
        <v>8.035</v>
      </c>
      <c r="I42" s="28">
        <f t="shared" si="10"/>
        <v>1.1795</v>
      </c>
      <c r="J42" s="27">
        <f>(H42-I42)*0.3</f>
        <v>2.05665</v>
      </c>
    </row>
    <row r="43" spans="1:10">
      <c r="A43" s="6" t="s">
        <v>28</v>
      </c>
      <c r="B43" s="17"/>
      <c r="C43" s="17">
        <f>SUM(C42,C38,C34,C30,C26,C22,C18,C14,C10,C6)</f>
        <v>74452</v>
      </c>
      <c r="D43" s="17">
        <f>SUM(D42,D38,D34,D30,D26,D22,D18,D14,D10,D6)</f>
        <v>73945</v>
      </c>
      <c r="E43" s="17">
        <f>SUM(E42,E38,E34,E30,E26,E22,E18,E14,E10,E6)</f>
        <v>75198</v>
      </c>
      <c r="F43" s="17"/>
      <c r="G43" s="17"/>
      <c r="H43" s="17">
        <f>SUM(H42,H38,H34,H30,H26,H22,H18,H14,H10,H6)</f>
        <v>1287.93</v>
      </c>
      <c r="I43" s="28">
        <f>SUM(I42,I38,I34,I30,I26,I22,I18,I14,I10,I6)</f>
        <v>205.752125</v>
      </c>
      <c r="J43" s="27">
        <f>SUM(J6:J42)</f>
        <v>335.94705</v>
      </c>
    </row>
    <row r="44" spans="2:5">
      <c r="B44" s="6" t="s">
        <v>12</v>
      </c>
      <c r="C44" s="18">
        <f t="shared" ref="C44:E46" si="11">SUM(C3,C7,C11,C15,C19,C23,C27,C31,C35,C39)</f>
        <v>64407</v>
      </c>
      <c r="D44" s="18">
        <f t="shared" si="11"/>
        <v>63908</v>
      </c>
      <c r="E44" s="18">
        <f>SUM(E3,E7,E11,E15,E19,E23,E27,E31,E35,E39)</f>
        <v>64917</v>
      </c>
    </row>
    <row r="45" spans="2:5">
      <c r="B45" s="6" t="s">
        <v>14</v>
      </c>
      <c r="C45" s="18">
        <f t="shared" si="11"/>
        <v>9747</v>
      </c>
      <c r="D45" s="18">
        <f t="shared" si="11"/>
        <v>9741</v>
      </c>
      <c r="E45" s="18">
        <f>SUM(E4,E8,E12,E16,E20,E24,E28,E32,E36,E40)</f>
        <v>9968</v>
      </c>
    </row>
    <row r="46" spans="2:5">
      <c r="B46" s="6" t="s">
        <v>16</v>
      </c>
      <c r="C46" s="18">
        <f t="shared" si="11"/>
        <v>298</v>
      </c>
      <c r="D46" s="18">
        <f t="shared" si="11"/>
        <v>296</v>
      </c>
      <c r="E46" s="18">
        <f>SUM(E5,E9,E13,E17,E21,E25,E29,E33,E37,E41)</f>
        <v>313</v>
      </c>
    </row>
  </sheetData>
  <mergeCells count="11">
    <mergeCell ref="A1:H1"/>
    <mergeCell ref="A3:A5"/>
    <mergeCell ref="A7:A9"/>
    <mergeCell ref="A11:A13"/>
    <mergeCell ref="A15:A17"/>
    <mergeCell ref="A19:A21"/>
    <mergeCell ref="A23:A25"/>
    <mergeCell ref="A27:A29"/>
    <mergeCell ref="A31:A33"/>
    <mergeCell ref="A35:A37"/>
    <mergeCell ref="A39:A41"/>
  </mergeCells>
  <pageMargins left="0.75" right="0.75" top="1" bottom="1" header="0.511805555555556" footer="0.511805555555556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L18" sqref="A1:L18"/>
    </sheetView>
  </sheetViews>
  <sheetFormatPr defaultColWidth="8.75" defaultRowHeight="13.5"/>
  <sheetData>
    <row r="1" ht="18" spans="1: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3"/>
      <c r="B2" s="4"/>
      <c r="C2" s="4"/>
      <c r="D2" s="4"/>
      <c r="E2" s="3"/>
      <c r="F2" s="4"/>
      <c r="G2" s="4"/>
      <c r="H2" s="4"/>
      <c r="I2" s="3"/>
      <c r="J2" s="4"/>
      <c r="K2" s="4"/>
      <c r="L2" s="4"/>
    </row>
    <row r="3" spans="1:12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>
      <c r="A4" s="5"/>
      <c r="B4" s="6"/>
      <c r="C4" s="6"/>
      <c r="D4" s="6"/>
      <c r="E4" s="3"/>
      <c r="F4" s="6"/>
      <c r="G4" s="6"/>
      <c r="H4" s="6"/>
      <c r="I4" s="3"/>
      <c r="J4" s="6"/>
      <c r="K4" s="6"/>
      <c r="L4" s="6"/>
    </row>
    <row r="5" spans="1:12">
      <c r="A5" s="5"/>
      <c r="B5" s="6"/>
      <c r="C5" s="6"/>
      <c r="D5" s="6"/>
      <c r="E5" s="3"/>
      <c r="F5" s="6"/>
      <c r="G5" s="6"/>
      <c r="H5" s="6"/>
      <c r="I5" s="3"/>
      <c r="J5" s="6"/>
      <c r="K5" s="6"/>
      <c r="L5" s="6"/>
    </row>
    <row r="6" spans="1:12">
      <c r="A6" s="5"/>
      <c r="B6" s="6"/>
      <c r="C6" s="6"/>
      <c r="D6" s="6"/>
      <c r="E6" s="6"/>
      <c r="F6" s="6"/>
      <c r="G6" s="6"/>
      <c r="H6" s="6"/>
      <c r="I6" s="3"/>
      <c r="J6" s="6"/>
      <c r="K6" s="6"/>
      <c r="L6" s="6"/>
    </row>
    <row r="7" spans="1:12">
      <c r="A7" s="5"/>
      <c r="B7" s="6"/>
      <c r="C7" s="6"/>
      <c r="D7" s="6"/>
      <c r="E7" s="6"/>
      <c r="F7" s="6"/>
      <c r="G7" s="6"/>
      <c r="H7" s="6"/>
      <c r="I7" s="3"/>
      <c r="J7" s="6"/>
      <c r="K7" s="6"/>
      <c r="L7" s="6"/>
    </row>
    <row r="8" spans="1:12">
      <c r="A8" s="5"/>
      <c r="B8" s="6"/>
      <c r="C8" s="6"/>
      <c r="D8" s="6"/>
      <c r="E8" s="3"/>
      <c r="F8" s="6"/>
      <c r="G8" s="6"/>
      <c r="H8" s="6"/>
      <c r="I8" s="3"/>
      <c r="J8" s="6"/>
      <c r="K8" s="6"/>
      <c r="L8" s="6"/>
    </row>
    <row r="9" spans="1:12">
      <c r="A9" s="5"/>
      <c r="B9" s="6"/>
      <c r="C9" s="6"/>
      <c r="D9" s="6"/>
      <c r="E9" s="3"/>
      <c r="F9" s="6"/>
      <c r="G9" s="6"/>
      <c r="H9" s="6"/>
      <c r="I9" s="3"/>
      <c r="J9" s="6"/>
      <c r="K9" s="6"/>
      <c r="L9" s="6"/>
    </row>
    <row r="10" spans="1:12">
      <c r="A10" s="5"/>
      <c r="B10" s="6"/>
      <c r="C10" s="6"/>
      <c r="D10" s="6"/>
      <c r="E10" s="3"/>
      <c r="F10" s="6"/>
      <c r="G10" s="6"/>
      <c r="H10" s="6"/>
      <c r="I10" s="3"/>
      <c r="J10" s="6"/>
      <c r="K10" s="6"/>
      <c r="L10" s="6"/>
    </row>
    <row r="11" spans="1:12">
      <c r="A11" s="5"/>
      <c r="B11" s="6"/>
      <c r="C11" s="6"/>
      <c r="D11" s="6"/>
      <c r="E11" s="3"/>
      <c r="F11" s="6"/>
      <c r="G11" s="6"/>
      <c r="H11" s="6"/>
      <c r="I11" s="3"/>
      <c r="J11" s="6"/>
      <c r="K11" s="6"/>
      <c r="L11" s="6"/>
    </row>
    <row r="12" spans="1:12">
      <c r="A12" s="5"/>
      <c r="B12" s="6"/>
      <c r="C12" s="6"/>
      <c r="D12" s="6"/>
      <c r="E12" s="3"/>
      <c r="F12" s="6"/>
      <c r="G12" s="6"/>
      <c r="H12" s="6"/>
      <c r="I12" s="3"/>
      <c r="J12" s="6"/>
      <c r="K12" s="6"/>
      <c r="L12" s="6"/>
    </row>
    <row r="13" spans="1:12">
      <c r="A13" s="5"/>
      <c r="B13" s="6"/>
      <c r="C13" s="6"/>
      <c r="D13" s="6"/>
      <c r="E13" s="3"/>
      <c r="F13" s="6"/>
      <c r="G13" s="6"/>
      <c r="H13" s="6"/>
      <c r="I13" s="3"/>
      <c r="J13" s="6"/>
      <c r="K13" s="6"/>
      <c r="L13" s="6"/>
    </row>
    <row r="14" spans="1:1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</sheetData>
  <mergeCells count="4">
    <mergeCell ref="A1:L1"/>
    <mergeCell ref="B2:D2"/>
    <mergeCell ref="F2:H2"/>
    <mergeCell ref="J2:L2"/>
  </mergeCell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pyadmin</cp:lastModifiedBy>
  <dcterms:created xsi:type="dcterms:W3CDTF">2016-11-19T02:32:00Z</dcterms:created>
  <cp:lastPrinted>2021-03-27T08:36:00Z</cp:lastPrinted>
  <dcterms:modified xsi:type="dcterms:W3CDTF">2023-03-01T16:06:49Z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  <property fmtid="{D5CDD505-2E9C-101B-9397-08002B2CF9AE}" pid="3" name="ICV">
    <vt:lpwstr>4A7E1EC1C2764EAEAB23076B0AD2B06B</vt:lpwstr>
  </property>
</Properties>
</file>