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2" activeTab="2"/>
  </bookViews>
  <sheets>
    <sheet name="东中西" sheetId="1" state="hidden" r:id="rId1"/>
    <sheet name="行政序列" sheetId="2" state="hidden" r:id="rId2"/>
    <sheet name="Sheet1" sheetId="3" r:id="rId3"/>
  </sheets>
  <definedNames>
    <definedName name="_xlnm._FilterDatabase" localSheetId="1" hidden="1">'行政序列'!$B$4:$B$38</definedName>
  </definedNames>
  <calcPr fullCalcOnLoad="1"/>
</workbook>
</file>

<file path=xl/sharedStrings.xml><?xml version="1.0" encoding="utf-8"?>
<sst xmlns="http://schemas.openxmlformats.org/spreadsheetml/2006/main" count="351" uniqueCount="142">
  <si>
    <t>农村五保基本情况数据表（2016年2月）</t>
  </si>
  <si>
    <t>统计时间：2016年3月</t>
  </si>
  <si>
    <t>地 区</t>
  </si>
  <si>
    <t xml:space="preserve"> 人 数</t>
  </si>
  <si>
    <t>集 中
供养人数</t>
  </si>
  <si>
    <t>集 中
供养率</t>
  </si>
  <si>
    <t>1－2月
资金支出</t>
  </si>
  <si>
    <t>供养标准</t>
  </si>
  <si>
    <t>供养
机构数</t>
  </si>
  <si>
    <t>供养
床位数</t>
  </si>
  <si>
    <t>工具性数据表</t>
  </si>
  <si>
    <t>与上月的对比表</t>
  </si>
  <si>
    <t>其中：
女 性</t>
  </si>
  <si>
    <t>老年人</t>
  </si>
  <si>
    <t>未成年人</t>
  </si>
  <si>
    <t>残疾人</t>
  </si>
  <si>
    <t>其中：
五保保障金累计支出</t>
  </si>
  <si>
    <t>临时补助</t>
  </si>
  <si>
    <t>集 中</t>
  </si>
  <si>
    <t>分 散</t>
  </si>
  <si>
    <t>集中保障金累计支出</t>
  </si>
  <si>
    <t>集中临时补助</t>
  </si>
  <si>
    <t>分散人数</t>
  </si>
  <si>
    <t>分散保障金累计支出</t>
  </si>
  <si>
    <t>分散临时补助</t>
  </si>
  <si>
    <t>上月情况</t>
  </si>
  <si>
    <t>单 位</t>
  </si>
  <si>
    <t>人</t>
  </si>
  <si>
    <t>%</t>
  </si>
  <si>
    <t>万元</t>
  </si>
  <si>
    <t>元/人、年</t>
  </si>
  <si>
    <t>个</t>
  </si>
  <si>
    <t>张</t>
  </si>
  <si>
    <t>人数</t>
  </si>
  <si>
    <t>集中标准</t>
  </si>
  <si>
    <t>分散标准</t>
  </si>
  <si>
    <t>差距</t>
  </si>
  <si>
    <t>总 计</t>
  </si>
  <si>
    <t>东部省份</t>
  </si>
  <si>
    <t>北  京</t>
  </si>
  <si>
    <t>北京市</t>
  </si>
  <si>
    <t>天  津</t>
  </si>
  <si>
    <t>天津市</t>
  </si>
  <si>
    <t>辽  宁</t>
  </si>
  <si>
    <t>辽宁省</t>
  </si>
  <si>
    <t>上  海</t>
  </si>
  <si>
    <t>上海市</t>
  </si>
  <si>
    <t>江  苏</t>
  </si>
  <si>
    <t>江苏省</t>
  </si>
  <si>
    <t>浙  江</t>
  </si>
  <si>
    <t>浙江省</t>
  </si>
  <si>
    <t>福  建</t>
  </si>
  <si>
    <t>福建省</t>
  </si>
  <si>
    <t>山  东</t>
  </si>
  <si>
    <t>山东省</t>
  </si>
  <si>
    <t>广  东</t>
  </si>
  <si>
    <t>广东省</t>
  </si>
  <si>
    <t>小  计</t>
  </si>
  <si>
    <t>中部省份</t>
  </si>
  <si>
    <t>河  北</t>
  </si>
  <si>
    <t>河北省</t>
  </si>
  <si>
    <t>山  西</t>
  </si>
  <si>
    <t>山西省</t>
  </si>
  <si>
    <t>吉  林</t>
  </si>
  <si>
    <t>吉林省</t>
  </si>
  <si>
    <t>黑龙江</t>
  </si>
  <si>
    <t>安  徽</t>
  </si>
  <si>
    <t>安徽省</t>
  </si>
  <si>
    <t>江  西</t>
  </si>
  <si>
    <t>江西省</t>
  </si>
  <si>
    <t>河  南</t>
  </si>
  <si>
    <t>河南省</t>
  </si>
  <si>
    <t>湖  北</t>
  </si>
  <si>
    <t>湖北省</t>
  </si>
  <si>
    <t>湖  南</t>
  </si>
  <si>
    <t>湖南省</t>
  </si>
  <si>
    <t>海  南</t>
  </si>
  <si>
    <t>海南省</t>
  </si>
  <si>
    <t>西部省份</t>
  </si>
  <si>
    <t>内蒙古</t>
  </si>
  <si>
    <t>广  西</t>
  </si>
  <si>
    <t>广西区</t>
  </si>
  <si>
    <t>重  庆</t>
  </si>
  <si>
    <t>重庆市</t>
  </si>
  <si>
    <t>四  川</t>
  </si>
  <si>
    <t>四川省</t>
  </si>
  <si>
    <t>贵  州</t>
  </si>
  <si>
    <t>贵州省</t>
  </si>
  <si>
    <t>云  南</t>
  </si>
  <si>
    <t>云南省</t>
  </si>
  <si>
    <t>西  藏</t>
  </si>
  <si>
    <t>西藏区</t>
  </si>
  <si>
    <t>陕  西</t>
  </si>
  <si>
    <t>陕西省</t>
  </si>
  <si>
    <t>甘  肃</t>
  </si>
  <si>
    <t>甘肃省</t>
  </si>
  <si>
    <t>青  海</t>
  </si>
  <si>
    <t>青海省</t>
  </si>
  <si>
    <t>宁  夏</t>
  </si>
  <si>
    <t>宁夏区</t>
  </si>
  <si>
    <t>新  疆</t>
  </si>
  <si>
    <t>新疆区</t>
  </si>
  <si>
    <t>附表2</t>
  </si>
  <si>
    <t xml:space="preserve">农村五保基本情况数据表（2016年2月） </t>
  </si>
  <si>
    <t>工具表</t>
  </si>
  <si>
    <t>与上月数据的对比表</t>
  </si>
  <si>
    <t>总人数</t>
  </si>
  <si>
    <t>东部</t>
  </si>
  <si>
    <t>中部</t>
  </si>
  <si>
    <t>西部</t>
  </si>
  <si>
    <t>濮阳市2019年第2季度特困人员救助供养情况报表</t>
  </si>
  <si>
    <t>填报单位（盖章）：濮阳市民政局</t>
  </si>
  <si>
    <t>填报日期：2019年7月4日</t>
  </si>
  <si>
    <t>市（县）名称</t>
  </si>
  <si>
    <t>农村特困人员</t>
  </si>
  <si>
    <t>城市特困人员</t>
  </si>
  <si>
    <t>按自理能力分类</t>
  </si>
  <si>
    <t>按人员分类</t>
  </si>
  <si>
    <t>集中
供养人数</t>
  </si>
  <si>
    <t>累计
支出（万元）</t>
  </si>
  <si>
    <t>供养标准（元/人、年）</t>
  </si>
  <si>
    <t>一档</t>
  </si>
  <si>
    <t>二档</t>
  </si>
  <si>
    <t>三档</t>
  </si>
  <si>
    <t>女性</t>
  </si>
  <si>
    <t>未满16周岁的未成年人
（不含孤儿）</t>
  </si>
  <si>
    <t>基本生活标准</t>
  </si>
  <si>
    <t>照料护理标准</t>
  </si>
  <si>
    <t>基本
生活标准</t>
  </si>
  <si>
    <t>集中供养</t>
  </si>
  <si>
    <t>分散供养</t>
  </si>
  <si>
    <t>濮阳县</t>
  </si>
  <si>
    <t>清丰县</t>
  </si>
  <si>
    <t>南乐县</t>
  </si>
  <si>
    <t>范县</t>
  </si>
  <si>
    <t>台前县</t>
  </si>
  <si>
    <t>华龙区</t>
  </si>
  <si>
    <t>开发区</t>
  </si>
  <si>
    <t>合计</t>
  </si>
  <si>
    <t>审核人：王宏伟</t>
  </si>
  <si>
    <t>填表人： 李芳云</t>
  </si>
  <si>
    <t>联系电话：0393-6687900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</si>
</sst>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_ "/>
    <numFmt numFmtId="179" formatCode="0.00_);[Red]\(0.00\)"/>
    <numFmt numFmtId="180" formatCode="0_);[Red]\(0\)"/>
    <numFmt numFmtId="181" formatCode="0.00_ "/>
    <numFmt numFmtId="182" formatCode="0.0_ "/>
    <numFmt numFmtId="183" formatCode="0.0%"/>
    <numFmt numFmtId="184" formatCode="0_ ;[Red]\-0\ "/>
    <numFmt numFmtId="185" formatCode="0.0_);[Red]\(0.0\)"/>
  </numFmts>
  <fonts count="45">
    <font>
      <sz val="12"/>
      <name val="宋体"/>
      <family val="0"/>
    </font>
    <font>
      <sz val="10"/>
      <name val="宋体"/>
      <family val="0"/>
    </font>
    <font>
      <b/>
      <sz val="12"/>
      <name val="黑体"/>
      <family val="3"/>
    </font>
    <font>
      <b/>
      <sz val="12"/>
      <name val="宋体"/>
      <family val="0"/>
    </font>
    <font>
      <b/>
      <sz val="24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2"/>
      <name val="黑体"/>
      <family val="3"/>
    </font>
    <font>
      <b/>
      <sz val="20"/>
      <name val="华文中宋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b/>
      <sz val="12"/>
      <color indexed="10"/>
      <name val="宋体"/>
      <family val="0"/>
    </font>
    <font>
      <sz val="12"/>
      <color indexed="10"/>
      <name val="宋体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0"/>
      <color indexed="10"/>
      <name val="宋体"/>
      <family val="0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微软雅黑"/>
      <family val="2"/>
    </font>
    <font>
      <sz val="11"/>
      <color indexed="9"/>
      <name val="微软雅黑"/>
      <family val="2"/>
    </font>
    <font>
      <sz val="11"/>
      <color indexed="10"/>
      <name val="微软雅黑"/>
      <family val="2"/>
    </font>
    <font>
      <sz val="11"/>
      <color indexed="62"/>
      <name val="微软雅黑"/>
      <family val="2"/>
    </font>
    <font>
      <sz val="11"/>
      <color indexed="20"/>
      <name val="微软雅黑"/>
      <family val="2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60"/>
      <name val="微软雅黑"/>
      <family val="2"/>
    </font>
    <font>
      <b/>
      <sz val="11"/>
      <color indexed="56"/>
      <name val="微软雅黑"/>
      <family val="2"/>
    </font>
    <font>
      <b/>
      <sz val="11"/>
      <color indexed="52"/>
      <name val="微软雅黑"/>
      <family val="2"/>
    </font>
    <font>
      <b/>
      <sz val="18"/>
      <color indexed="56"/>
      <name val="宋体"/>
      <family val="0"/>
    </font>
    <font>
      <b/>
      <sz val="11"/>
      <color indexed="9"/>
      <name val="微软雅黑"/>
      <family val="2"/>
    </font>
    <font>
      <i/>
      <sz val="11"/>
      <color indexed="23"/>
      <name val="微软雅黑"/>
      <family val="2"/>
    </font>
    <font>
      <sz val="11"/>
      <color indexed="52"/>
      <name val="微软雅黑"/>
      <family val="2"/>
    </font>
    <font>
      <b/>
      <sz val="15"/>
      <color indexed="56"/>
      <name val="微软雅黑"/>
      <family val="2"/>
    </font>
    <font>
      <b/>
      <sz val="11"/>
      <color indexed="8"/>
      <name val="微软雅黑"/>
      <family val="2"/>
    </font>
    <font>
      <b/>
      <sz val="13"/>
      <color indexed="56"/>
      <name val="微软雅黑"/>
      <family val="2"/>
    </font>
    <font>
      <b/>
      <sz val="11"/>
      <color indexed="63"/>
      <name val="微软雅黑"/>
      <family val="2"/>
    </font>
    <font>
      <sz val="11"/>
      <color indexed="17"/>
      <name val="微软雅黑"/>
      <family val="2"/>
    </font>
    <font>
      <sz val="12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/>
    </border>
    <border>
      <left style="thin"/>
      <right/>
      <top style="medium"/>
      <bottom/>
    </border>
    <border>
      <left style="medium"/>
      <right style="thin"/>
      <top style="thin"/>
      <bottom style="thin"/>
    </border>
    <border>
      <left/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/>
      <bottom style="medium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8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0" borderId="0">
      <alignment/>
      <protection/>
    </xf>
    <xf numFmtId="0" fontId="26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1" fillId="0" borderId="4" applyNumberFormat="0" applyFill="0" applyAlignment="0" applyProtection="0"/>
    <xf numFmtId="0" fontId="26" fillId="8" borderId="0" applyNumberFormat="0" applyBorder="0" applyAlignment="0" applyProtection="0"/>
    <xf numFmtId="0" fontId="33" fillId="0" borderId="5" applyNumberFormat="0" applyFill="0" applyAlignment="0" applyProtection="0"/>
    <xf numFmtId="0" fontId="26" fillId="9" borderId="0" applyNumberFormat="0" applyBorder="0" applyAlignment="0" applyProtection="0"/>
    <xf numFmtId="0" fontId="42" fillId="10" borderId="6" applyNumberFormat="0" applyAlignment="0" applyProtection="0"/>
    <xf numFmtId="0" fontId="0" fillId="0" borderId="0">
      <alignment vertical="center"/>
      <protection/>
    </xf>
    <xf numFmtId="0" fontId="34" fillId="10" borderId="1" applyNumberFormat="0" applyAlignment="0" applyProtection="0"/>
    <xf numFmtId="0" fontId="0" fillId="0" borderId="0">
      <alignment vertical="center"/>
      <protection/>
    </xf>
    <xf numFmtId="0" fontId="36" fillId="11" borderId="7" applyNumberFormat="0" applyAlignment="0" applyProtection="0"/>
    <xf numFmtId="0" fontId="25" fillId="3" borderId="0" applyNumberFormat="0" applyBorder="0" applyAlignment="0" applyProtection="0"/>
    <xf numFmtId="0" fontId="26" fillId="12" borderId="0" applyNumberFormat="0" applyBorder="0" applyAlignment="0" applyProtection="0"/>
    <xf numFmtId="0" fontId="38" fillId="0" borderId="8" applyNumberFormat="0" applyFill="0" applyAlignment="0" applyProtection="0"/>
    <xf numFmtId="0" fontId="40" fillId="0" borderId="9" applyNumberFormat="0" applyFill="0" applyAlignment="0" applyProtection="0"/>
    <xf numFmtId="0" fontId="0" fillId="0" borderId="0">
      <alignment vertical="center"/>
      <protection/>
    </xf>
    <xf numFmtId="0" fontId="43" fillId="2" borderId="0" applyNumberFormat="0" applyBorder="0" applyAlignment="0" applyProtection="0"/>
    <xf numFmtId="0" fontId="32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0" borderId="0">
      <alignment vertical="center"/>
      <protection/>
    </xf>
    <xf numFmtId="0" fontId="25" fillId="17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6" fillId="18" borderId="0" applyNumberFormat="0" applyBorder="0" applyAlignment="0" applyProtection="0"/>
    <xf numFmtId="0" fontId="26" fillId="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5" fillId="17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5" fillId="22" borderId="0" applyNumberFormat="0" applyBorder="0" applyAlignment="0" applyProtection="0"/>
    <xf numFmtId="0" fontId="0" fillId="0" borderId="0">
      <alignment vertical="center"/>
      <protection/>
    </xf>
    <xf numFmtId="0" fontId="26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34">
    <xf numFmtId="0" fontId="0" fillId="0" borderId="0" xfId="0" applyAlignment="1">
      <alignment/>
    </xf>
    <xf numFmtId="0" fontId="1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left" vertical="center"/>
    </xf>
    <xf numFmtId="0" fontId="5" fillId="0" borderId="10" xfId="70" applyNumberFormat="1" applyFont="1" applyFill="1" applyBorder="1" applyAlignment="1">
      <alignment horizontal="center" vertical="center" wrapText="1"/>
      <protection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3" xfId="70" applyNumberFormat="1" applyFont="1" applyFill="1" applyBorder="1" applyAlignment="1">
      <alignment horizontal="center" vertical="center" wrapText="1"/>
      <protection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5" xfId="70" applyNumberFormat="1" applyFont="1" applyFill="1" applyBorder="1" applyAlignment="1">
      <alignment horizontal="center" vertical="center" wrapText="1"/>
      <protection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4" xfId="70" applyNumberFormat="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178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70" applyNumberFormat="1" applyFont="1" applyFill="1" applyBorder="1" applyAlignment="1">
      <alignment horizontal="center" vertical="center" wrapText="1"/>
      <protection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7" xfId="0" applyNumberFormat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6" fillId="0" borderId="0" xfId="0" applyNumberFormat="1" applyFont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4" xfId="29" applyNumberFormat="1" applyFont="1" applyFill="1" applyBorder="1" applyAlignment="1">
      <alignment horizontal="center" vertical="center" wrapText="1"/>
      <protection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0" xfId="29" applyNumberFormat="1" applyFont="1" applyFill="1" applyBorder="1" applyAlignment="1">
      <alignment horizontal="center" vertical="center" wrapText="1"/>
      <protection/>
    </xf>
    <xf numFmtId="0" fontId="0" fillId="0" borderId="10" xfId="29" applyNumberFormat="1" applyFont="1" applyFill="1" applyBorder="1" applyAlignment="1">
      <alignment horizontal="center" vertical="center" wrapText="1"/>
      <protection/>
    </xf>
    <xf numFmtId="179" fontId="0" fillId="0" borderId="10" xfId="29" applyNumberFormat="1" applyFont="1" applyFill="1" applyBorder="1" applyAlignment="1">
      <alignment horizontal="center" vertical="center" wrapText="1"/>
      <protection/>
    </xf>
    <xf numFmtId="180" fontId="0" fillId="0" borderId="10" xfId="0" applyNumberFormat="1" applyFont="1" applyFill="1" applyBorder="1" applyAlignment="1">
      <alignment horizontal="center" vertical="center" wrapText="1"/>
    </xf>
    <xf numFmtId="179" fontId="0" fillId="0" borderId="17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/>
    </xf>
    <xf numFmtId="181" fontId="5" fillId="0" borderId="10" xfId="0" applyNumberFormat="1" applyFont="1" applyFill="1" applyBorder="1" applyAlignment="1">
      <alignment horizontal="left" vertical="center"/>
    </xf>
    <xf numFmtId="0" fontId="0" fillId="0" borderId="0" xfId="0" applyNumberFormat="1" applyFont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181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4" fillId="0" borderId="10" xfId="0" applyNumberFormat="1" applyFont="1" applyBorder="1" applyAlignment="1">
      <alignment horizontal="center" vertical="center"/>
    </xf>
    <xf numFmtId="178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182" fontId="0" fillId="0" borderId="0" xfId="0" applyNumberForma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178" fontId="3" fillId="0" borderId="24" xfId="0" applyNumberFormat="1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78" fontId="3" fillId="0" borderId="10" xfId="0" applyNumberFormat="1" applyFont="1" applyBorder="1" applyAlignment="1">
      <alignment horizontal="center" vertical="center" wrapText="1"/>
    </xf>
    <xf numFmtId="178" fontId="3" fillId="0" borderId="16" xfId="0" applyNumberFormat="1" applyFont="1" applyBorder="1" applyAlignment="1">
      <alignment horizontal="center" vertical="center" wrapText="1"/>
    </xf>
    <xf numFmtId="178" fontId="3" fillId="0" borderId="11" xfId="0" applyNumberFormat="1" applyFont="1" applyBorder="1" applyAlignment="1">
      <alignment horizontal="center" vertical="center" wrapText="1"/>
    </xf>
    <xf numFmtId="178" fontId="0" fillId="0" borderId="27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178" fontId="0" fillId="0" borderId="13" xfId="0" applyNumberFormat="1" applyFont="1" applyBorder="1" applyAlignment="1">
      <alignment horizontal="center" vertical="center" wrapText="1"/>
    </xf>
    <xf numFmtId="178" fontId="0" fillId="0" borderId="10" xfId="0" applyNumberFormat="1" applyFont="1" applyBorder="1" applyAlignment="1">
      <alignment horizontal="center" vertical="center" wrapText="1"/>
    </xf>
    <xf numFmtId="178" fontId="0" fillId="0" borderId="14" xfId="0" applyNumberFormat="1" applyFont="1" applyBorder="1" applyAlignment="1">
      <alignment horizontal="center" vertical="center" wrapText="1"/>
    </xf>
    <xf numFmtId="178" fontId="0" fillId="0" borderId="10" xfId="0" applyNumberFormat="1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1" fillId="0" borderId="14" xfId="0" applyFont="1" applyFill="1" applyBorder="1" applyAlignment="1">
      <alignment horizontal="right" vertical="center"/>
    </xf>
    <xf numFmtId="178" fontId="11" fillId="0" borderId="14" xfId="0" applyNumberFormat="1" applyFont="1" applyFill="1" applyBorder="1" applyAlignment="1">
      <alignment horizontal="right" vertical="center"/>
    </xf>
    <xf numFmtId="181" fontId="5" fillId="0" borderId="2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right" vertical="center"/>
    </xf>
    <xf numFmtId="0" fontId="12" fillId="0" borderId="14" xfId="0" applyFont="1" applyFill="1" applyBorder="1" applyAlignment="1">
      <alignment horizontal="right" vertical="center"/>
    </xf>
    <xf numFmtId="178" fontId="12" fillId="0" borderId="10" xfId="0" applyNumberFormat="1" applyFont="1" applyFill="1" applyBorder="1" applyAlignment="1">
      <alignment horizontal="right" vertical="center"/>
    </xf>
    <xf numFmtId="181" fontId="5" fillId="0" borderId="29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0" fontId="12" fillId="0" borderId="31" xfId="0" applyFont="1" applyBorder="1" applyAlignment="1">
      <alignment horizontal="right" vertical="center"/>
    </xf>
    <xf numFmtId="0" fontId="12" fillId="0" borderId="32" xfId="0" applyFont="1" applyFill="1" applyBorder="1" applyAlignment="1">
      <alignment horizontal="right" vertical="center"/>
    </xf>
    <xf numFmtId="178" fontId="12" fillId="0" borderId="31" xfId="0" applyNumberFormat="1" applyFont="1" applyFill="1" applyBorder="1" applyAlignment="1">
      <alignment horizontal="right" vertical="center"/>
    </xf>
    <xf numFmtId="182" fontId="10" fillId="0" borderId="0" xfId="0" applyNumberFormat="1" applyFont="1" applyAlignment="1">
      <alignment horizontal="center" vertical="center"/>
    </xf>
    <xf numFmtId="178" fontId="5" fillId="0" borderId="0" xfId="0" applyNumberFormat="1" applyFont="1" applyBorder="1" applyAlignment="1">
      <alignment horizontal="right" vertical="center"/>
    </xf>
    <xf numFmtId="182" fontId="5" fillId="0" borderId="0" xfId="0" applyNumberFormat="1" applyFont="1" applyBorder="1" applyAlignment="1">
      <alignment horizontal="right" vertical="center"/>
    </xf>
    <xf numFmtId="178" fontId="3" fillId="24" borderId="23" xfId="0" applyNumberFormat="1" applyFont="1" applyFill="1" applyBorder="1" applyAlignment="1">
      <alignment horizontal="center" vertical="center" wrapText="1"/>
    </xf>
    <xf numFmtId="183" fontId="3" fillId="0" borderId="33" xfId="0" applyNumberFormat="1" applyFont="1" applyBorder="1" applyAlignment="1">
      <alignment horizontal="center" vertical="center" wrapText="1"/>
    </xf>
    <xf numFmtId="182" fontId="13" fillId="0" borderId="34" xfId="29" applyNumberFormat="1" applyFont="1" applyFill="1" applyBorder="1" applyAlignment="1">
      <alignment horizontal="center" vertical="center" wrapText="1"/>
      <protection/>
    </xf>
    <xf numFmtId="182" fontId="13" fillId="0" borderId="35" xfId="29" applyNumberFormat="1" applyFont="1" applyFill="1" applyBorder="1" applyAlignment="1">
      <alignment horizontal="center" vertical="center"/>
      <protection/>
    </xf>
    <xf numFmtId="182" fontId="13" fillId="0" borderId="33" xfId="29" applyNumberFormat="1" applyFont="1" applyFill="1" applyBorder="1" applyAlignment="1">
      <alignment horizontal="center" vertical="center"/>
      <protection/>
    </xf>
    <xf numFmtId="178" fontId="3" fillId="24" borderId="10" xfId="0" applyNumberFormat="1" applyFont="1" applyFill="1" applyBorder="1" applyAlignment="1">
      <alignment horizontal="center" vertical="center" wrapText="1"/>
    </xf>
    <xf numFmtId="178" fontId="3" fillId="24" borderId="11" xfId="0" applyNumberFormat="1" applyFont="1" applyFill="1" applyBorder="1" applyAlignment="1">
      <alignment horizontal="center" vertical="center" wrapText="1"/>
    </xf>
    <xf numFmtId="183" fontId="3" fillId="0" borderId="10" xfId="0" applyNumberFormat="1" applyFont="1" applyBorder="1" applyAlignment="1">
      <alignment horizontal="center" vertical="center" wrapText="1"/>
    </xf>
    <xf numFmtId="182" fontId="13" fillId="0" borderId="14" xfId="29" applyNumberFormat="1" applyFont="1" applyFill="1" applyBorder="1" applyAlignment="1">
      <alignment horizontal="center" vertical="center" wrapText="1"/>
      <protection/>
    </xf>
    <xf numFmtId="178" fontId="0" fillId="24" borderId="10" xfId="0" applyNumberFormat="1" applyFont="1" applyFill="1" applyBorder="1" applyAlignment="1">
      <alignment horizontal="center" vertical="center" wrapText="1"/>
    </xf>
    <xf numFmtId="183" fontId="0" fillId="0" borderId="10" xfId="0" applyNumberFormat="1" applyFont="1" applyBorder="1" applyAlignment="1">
      <alignment horizontal="center" vertical="center"/>
    </xf>
    <xf numFmtId="182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83" fontId="11" fillId="0" borderId="10" xfId="0" applyNumberFormat="1" applyFont="1" applyFill="1" applyBorder="1" applyAlignment="1">
      <alignment horizontal="right" vertical="center"/>
    </xf>
    <xf numFmtId="182" fontId="11" fillId="0" borderId="10" xfId="0" applyNumberFormat="1" applyFont="1" applyFill="1" applyBorder="1" applyAlignment="1">
      <alignment horizontal="right" vertical="center"/>
    </xf>
    <xf numFmtId="178" fontId="12" fillId="0" borderId="10" xfId="0" applyNumberFormat="1" applyFont="1" applyBorder="1" applyAlignment="1">
      <alignment horizontal="right" vertical="center"/>
    </xf>
    <xf numFmtId="3" fontId="12" fillId="0" borderId="10" xfId="0" applyNumberFormat="1" applyFont="1" applyBorder="1" applyAlignment="1">
      <alignment horizontal="right" vertical="center"/>
    </xf>
    <xf numFmtId="0" fontId="12" fillId="0" borderId="10" xfId="0" applyNumberFormat="1" applyFont="1" applyBorder="1" applyAlignment="1">
      <alignment horizontal="right" vertical="center"/>
    </xf>
    <xf numFmtId="183" fontId="12" fillId="0" borderId="10" xfId="0" applyNumberFormat="1" applyFont="1" applyBorder="1" applyAlignment="1">
      <alignment horizontal="right"/>
    </xf>
    <xf numFmtId="182" fontId="12" fillId="0" borderId="10" xfId="0" applyNumberFormat="1" applyFont="1" applyFill="1" applyBorder="1" applyAlignment="1">
      <alignment horizontal="right" vertical="center"/>
    </xf>
    <xf numFmtId="0" fontId="12" fillId="0" borderId="10" xfId="0" applyFont="1" applyBorder="1" applyAlignment="1">
      <alignment horizontal="right"/>
    </xf>
    <xf numFmtId="178" fontId="12" fillId="0" borderId="31" xfId="0" applyNumberFormat="1" applyFont="1" applyBorder="1" applyAlignment="1">
      <alignment horizontal="right" vertical="center"/>
    </xf>
    <xf numFmtId="3" fontId="12" fillId="0" borderId="31" xfId="0" applyNumberFormat="1" applyFont="1" applyBorder="1" applyAlignment="1">
      <alignment horizontal="right" vertical="center"/>
    </xf>
    <xf numFmtId="183" fontId="12" fillId="0" borderId="31" xfId="0" applyNumberFormat="1" applyFont="1" applyBorder="1" applyAlignment="1">
      <alignment horizontal="right"/>
    </xf>
    <xf numFmtId="182" fontId="12" fillId="0" borderId="31" xfId="0" applyNumberFormat="1" applyFont="1" applyFill="1" applyBorder="1" applyAlignment="1">
      <alignment horizontal="right" vertical="center"/>
    </xf>
    <xf numFmtId="0" fontId="12" fillId="0" borderId="31" xfId="0" applyFont="1" applyBorder="1" applyAlignment="1">
      <alignment horizontal="right"/>
    </xf>
    <xf numFmtId="178" fontId="5" fillId="0" borderId="0" xfId="0" applyNumberFormat="1" applyFont="1" applyAlignment="1">
      <alignment horizontal="right" vertical="center"/>
    </xf>
    <xf numFmtId="178" fontId="3" fillId="0" borderId="33" xfId="0" applyNumberFormat="1" applyFont="1" applyFill="1" applyBorder="1" applyAlignment="1">
      <alignment horizontal="center" vertical="center"/>
    </xf>
    <xf numFmtId="178" fontId="3" fillId="0" borderId="36" xfId="0" applyNumberFormat="1" applyFont="1" applyFill="1" applyBorder="1" applyAlignment="1">
      <alignment horizontal="center" vertical="center"/>
    </xf>
    <xf numFmtId="178" fontId="3" fillId="0" borderId="35" xfId="0" applyNumberFormat="1" applyFont="1" applyFill="1" applyBorder="1" applyAlignment="1">
      <alignment horizontal="center" vertical="center" wrapText="1"/>
    </xf>
    <xf numFmtId="178" fontId="3" fillId="0" borderId="36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7" xfId="0" applyBorder="1" applyAlignment="1">
      <alignment horizontal="center"/>
    </xf>
    <xf numFmtId="178" fontId="3" fillId="0" borderId="10" xfId="0" applyNumberFormat="1" applyFont="1" applyFill="1" applyBorder="1" applyAlignment="1">
      <alignment horizontal="center" vertical="center" wrapText="1"/>
    </xf>
    <xf numFmtId="178" fontId="3" fillId="0" borderId="38" xfId="0" applyNumberFormat="1" applyFont="1" applyFill="1" applyBorder="1" applyAlignment="1">
      <alignment horizontal="center" vertical="center" wrapText="1"/>
    </xf>
    <xf numFmtId="178" fontId="3" fillId="0" borderId="16" xfId="0" applyNumberFormat="1" applyFont="1" applyFill="1" applyBorder="1" applyAlignment="1">
      <alignment horizontal="center" vertical="center"/>
    </xf>
    <xf numFmtId="178" fontId="3" fillId="0" borderId="38" xfId="0" applyNumberFormat="1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/>
    </xf>
    <xf numFmtId="178" fontId="0" fillId="0" borderId="38" xfId="0" applyNumberFormat="1" applyFont="1" applyFill="1" applyBorder="1" applyAlignment="1">
      <alignment horizontal="center" vertical="center" wrapText="1"/>
    </xf>
    <xf numFmtId="178" fontId="0" fillId="0" borderId="16" xfId="0" applyNumberFormat="1" applyFont="1" applyBorder="1" applyAlignment="1">
      <alignment horizontal="center" vertical="center" wrapText="1"/>
    </xf>
    <xf numFmtId="178" fontId="0" fillId="0" borderId="38" xfId="0" applyNumberFormat="1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178" fontId="0" fillId="0" borderId="39" xfId="0" applyNumberFormat="1" applyFont="1" applyFill="1" applyBorder="1" applyAlignment="1">
      <alignment horizontal="center" vertical="center"/>
    </xf>
    <xf numFmtId="178" fontId="11" fillId="0" borderId="10" xfId="55" applyNumberFormat="1" applyFont="1" applyFill="1" applyBorder="1" applyAlignment="1">
      <alignment horizontal="right" vertical="center"/>
      <protection/>
    </xf>
    <xf numFmtId="184" fontId="11" fillId="0" borderId="38" xfId="55" applyNumberFormat="1" applyFont="1" applyFill="1" applyBorder="1" applyAlignment="1">
      <alignment horizontal="right" vertical="center"/>
      <protection/>
    </xf>
    <xf numFmtId="180" fontId="11" fillId="0" borderId="16" xfId="0" applyNumberFormat="1" applyFont="1" applyBorder="1" applyAlignment="1">
      <alignment horizontal="center" vertical="center"/>
    </xf>
    <xf numFmtId="180" fontId="11" fillId="0" borderId="38" xfId="0" applyNumberFormat="1" applyFont="1" applyBorder="1" applyAlignment="1">
      <alignment horizontal="center" vertical="center"/>
    </xf>
    <xf numFmtId="182" fontId="15" fillId="0" borderId="40" xfId="0" applyNumberFormat="1" applyFont="1" applyFill="1" applyBorder="1" applyAlignment="1">
      <alignment horizontal="right" vertical="center"/>
    </xf>
    <xf numFmtId="178" fontId="15" fillId="0" borderId="10" xfId="0" applyNumberFormat="1" applyFont="1" applyFill="1" applyBorder="1" applyAlignment="1">
      <alignment horizontal="right" vertical="center"/>
    </xf>
    <xf numFmtId="178" fontId="12" fillId="0" borderId="10" xfId="55" applyNumberFormat="1" applyFont="1" applyBorder="1" applyAlignment="1">
      <alignment horizontal="right" vertical="center"/>
      <protection/>
    </xf>
    <xf numFmtId="178" fontId="12" fillId="0" borderId="38" xfId="55" applyNumberFormat="1" applyFont="1" applyBorder="1" applyAlignment="1">
      <alignment horizontal="right" vertical="center"/>
      <protection/>
    </xf>
    <xf numFmtId="180" fontId="12" fillId="0" borderId="16" xfId="0" applyNumberFormat="1" applyFont="1" applyBorder="1" applyAlignment="1">
      <alignment/>
    </xf>
    <xf numFmtId="180" fontId="12" fillId="0" borderId="38" xfId="0" applyNumberFormat="1" applyFont="1" applyBorder="1" applyAlignment="1">
      <alignment/>
    </xf>
    <xf numFmtId="182" fontId="1" fillId="0" borderId="40" xfId="0" applyNumberFormat="1" applyFont="1" applyBorder="1" applyAlignment="1">
      <alignment horizontal="right" vertical="center"/>
    </xf>
    <xf numFmtId="3" fontId="1" fillId="0" borderId="41" xfId="74" applyNumberFormat="1" applyFont="1" applyBorder="1" applyAlignment="1">
      <alignment horizontal="right" vertical="center"/>
      <protection/>
    </xf>
    <xf numFmtId="3" fontId="1" fillId="0" borderId="42" xfId="74" applyNumberFormat="1" applyFont="1" applyBorder="1" applyAlignment="1">
      <alignment horizontal="right" vertical="center"/>
      <protection/>
    </xf>
    <xf numFmtId="178" fontId="1" fillId="0" borderId="42" xfId="74" applyNumberFormat="1" applyFont="1" applyBorder="1" applyAlignment="1">
      <alignment horizontal="right" vertical="center"/>
      <protection/>
    </xf>
    <xf numFmtId="178" fontId="12" fillId="0" borderId="31" xfId="55" applyNumberFormat="1" applyFont="1" applyBorder="1" applyAlignment="1">
      <alignment horizontal="right" vertical="center"/>
      <protection/>
    </xf>
    <xf numFmtId="178" fontId="12" fillId="0" borderId="43" xfId="55" applyNumberFormat="1" applyFont="1" applyBorder="1" applyAlignment="1">
      <alignment horizontal="right" vertical="center"/>
      <protection/>
    </xf>
    <xf numFmtId="180" fontId="12" fillId="0" borderId="30" xfId="0" applyNumberFormat="1" applyFont="1" applyBorder="1" applyAlignment="1">
      <alignment/>
    </xf>
    <xf numFmtId="180" fontId="12" fillId="0" borderId="43" xfId="0" applyNumberFormat="1" applyFont="1" applyBorder="1" applyAlignment="1">
      <alignment/>
    </xf>
    <xf numFmtId="182" fontId="1" fillId="0" borderId="10" xfId="0" applyNumberFormat="1" applyFont="1" applyBorder="1" applyAlignment="1">
      <alignment horizontal="right" vertical="center"/>
    </xf>
    <xf numFmtId="182" fontId="1" fillId="0" borderId="11" xfId="0" applyNumberFormat="1" applyFont="1" applyBorder="1" applyAlignment="1">
      <alignment horizontal="right" vertical="center"/>
    </xf>
    <xf numFmtId="3" fontId="1" fillId="0" borderId="44" xfId="74" applyNumberFormat="1" applyFont="1" applyBorder="1" applyAlignment="1">
      <alignment horizontal="right" vertical="center"/>
      <protection/>
    </xf>
    <xf numFmtId="0" fontId="0" fillId="0" borderId="16" xfId="0" applyBorder="1" applyAlignment="1">
      <alignment horizontal="center"/>
    </xf>
    <xf numFmtId="0" fontId="3" fillId="24" borderId="10" xfId="0" applyFont="1" applyFill="1" applyBorder="1" applyAlignment="1">
      <alignment horizontal="center" wrapText="1"/>
    </xf>
    <xf numFmtId="0" fontId="3" fillId="24" borderId="10" xfId="0" applyFont="1" applyFill="1" applyBorder="1" applyAlignment="1">
      <alignment/>
    </xf>
    <xf numFmtId="0" fontId="14" fillId="0" borderId="10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1" fillId="0" borderId="45" xfId="0" applyFont="1" applyBorder="1" applyAlignment="1">
      <alignment horizontal="center" vertical="center"/>
    </xf>
    <xf numFmtId="178" fontId="0" fillId="24" borderId="14" xfId="0" applyNumberFormat="1" applyFont="1" applyFill="1" applyBorder="1" applyAlignment="1">
      <alignment horizontal="center" vertical="center" wrapText="1"/>
    </xf>
    <xf numFmtId="0" fontId="1" fillId="0" borderId="41" xfId="0" applyFont="1" applyBorder="1" applyAlignment="1">
      <alignment horizontal="center"/>
    </xf>
    <xf numFmtId="178" fontId="15" fillId="0" borderId="23" xfId="0" applyNumberFormat="1" applyFont="1" applyFill="1" applyBorder="1" applyAlignment="1">
      <alignment horizontal="right" vertical="center"/>
    </xf>
    <xf numFmtId="178" fontId="15" fillId="0" borderId="24" xfId="0" applyNumberFormat="1" applyFont="1" applyFill="1" applyBorder="1" applyAlignment="1">
      <alignment horizontal="right" vertical="center"/>
    </xf>
    <xf numFmtId="178" fontId="15" fillId="0" borderId="46" xfId="0" applyNumberFormat="1" applyFont="1" applyFill="1" applyBorder="1" applyAlignment="1">
      <alignment horizontal="right" vertical="center"/>
    </xf>
    <xf numFmtId="182" fontId="15" fillId="0" borderId="37" xfId="0" applyNumberFormat="1" applyFont="1" applyFill="1" applyBorder="1" applyAlignment="1">
      <alignment horizontal="right" vertical="center"/>
    </xf>
    <xf numFmtId="181" fontId="8" fillId="0" borderId="11" xfId="0" applyNumberFormat="1" applyFont="1" applyBorder="1" applyAlignment="1">
      <alignment horizontal="left" vertical="center"/>
    </xf>
    <xf numFmtId="0" fontId="16" fillId="0" borderId="41" xfId="0" applyFont="1" applyBorder="1" applyAlignment="1">
      <alignment/>
    </xf>
    <xf numFmtId="0" fontId="1" fillId="0" borderId="40" xfId="74" applyNumberFormat="1" applyFont="1" applyBorder="1" applyAlignment="1">
      <alignment horizontal="right" vertical="center"/>
      <protection/>
    </xf>
    <xf numFmtId="3" fontId="1" fillId="0" borderId="40" xfId="74" applyNumberFormat="1" applyFont="1" applyBorder="1" applyAlignment="1">
      <alignment horizontal="right" vertical="center"/>
      <protection/>
    </xf>
    <xf numFmtId="3" fontId="1" fillId="0" borderId="47" xfId="74" applyNumberFormat="1" applyFont="1" applyBorder="1" applyAlignment="1">
      <alignment horizontal="right" vertical="center"/>
      <protection/>
    </xf>
    <xf numFmtId="182" fontId="1" fillId="0" borderId="37" xfId="75" applyNumberFormat="1" applyFont="1" applyBorder="1" applyAlignment="1">
      <alignment horizontal="right" vertical="center"/>
      <protection/>
    </xf>
    <xf numFmtId="182" fontId="1" fillId="0" borderId="40" xfId="75" applyNumberFormat="1" applyFont="1" applyBorder="1" applyAlignment="1">
      <alignment horizontal="right" vertical="center"/>
      <protection/>
    </xf>
    <xf numFmtId="178" fontId="1" fillId="0" borderId="40" xfId="74" applyNumberFormat="1" applyFont="1" applyBorder="1" applyAlignment="1">
      <alignment horizontal="right" vertical="center"/>
      <protection/>
    </xf>
    <xf numFmtId="0" fontId="1" fillId="0" borderId="47" xfId="74" applyNumberFormat="1" applyFont="1" applyBorder="1" applyAlignment="1">
      <alignment horizontal="right" vertical="center"/>
      <protection/>
    </xf>
    <xf numFmtId="3" fontId="1" fillId="0" borderId="48" xfId="74" applyNumberFormat="1" applyFont="1" applyBorder="1" applyAlignment="1">
      <alignment horizontal="right" vertical="center"/>
      <protection/>
    </xf>
    <xf numFmtId="3" fontId="1" fillId="0" borderId="43" xfId="74" applyNumberFormat="1" applyFont="1" applyBorder="1" applyAlignment="1">
      <alignment horizontal="right" vertical="center"/>
      <protection/>
    </xf>
    <xf numFmtId="182" fontId="1" fillId="0" borderId="12" xfId="75" applyNumberFormat="1" applyFont="1" applyBorder="1" applyAlignment="1">
      <alignment horizontal="right" vertical="center"/>
      <protection/>
    </xf>
    <xf numFmtId="182" fontId="1" fillId="0" borderId="10" xfId="75" applyNumberFormat="1" applyFont="1" applyBorder="1" applyAlignment="1">
      <alignment horizontal="right" vertical="center"/>
      <protection/>
    </xf>
    <xf numFmtId="181" fontId="8" fillId="0" borderId="49" xfId="0" applyNumberFormat="1" applyFont="1" applyBorder="1" applyAlignment="1">
      <alignment horizontal="left" vertical="center"/>
    </xf>
    <xf numFmtId="0" fontId="16" fillId="0" borderId="50" xfId="0" applyFont="1" applyBorder="1" applyAlignment="1">
      <alignment/>
    </xf>
    <xf numFmtId="0" fontId="1" fillId="0" borderId="23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52" xfId="0" applyFont="1" applyBorder="1" applyAlignment="1">
      <alignment horizontal="center"/>
    </xf>
    <xf numFmtId="0" fontId="16" fillId="0" borderId="0" xfId="0" applyFont="1" applyAlignment="1">
      <alignment/>
    </xf>
    <xf numFmtId="0" fontId="1" fillId="0" borderId="52" xfId="0" applyFont="1" applyBorder="1" applyAlignment="1">
      <alignment/>
    </xf>
    <xf numFmtId="0" fontId="16" fillId="0" borderId="53" xfId="0" applyFont="1" applyBorder="1" applyAlignment="1">
      <alignment/>
    </xf>
    <xf numFmtId="0" fontId="1" fillId="0" borderId="53" xfId="0" applyFont="1" applyBorder="1" applyAlignment="1">
      <alignment/>
    </xf>
    <xf numFmtId="0" fontId="1" fillId="0" borderId="54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78" fontId="0" fillId="0" borderId="0" xfId="0" applyNumberFormat="1" applyFont="1" applyAlignment="1">
      <alignment horizontal="center"/>
    </xf>
    <xf numFmtId="183" fontId="0" fillId="0" borderId="0" xfId="0" applyNumberFormat="1" applyFont="1" applyAlignment="1">
      <alignment horizontal="center"/>
    </xf>
    <xf numFmtId="182" fontId="0" fillId="0" borderId="0" xfId="0" applyNumberFormat="1" applyFont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180" fontId="18" fillId="0" borderId="0" xfId="0" applyNumberFormat="1" applyFont="1" applyAlignment="1" applyProtection="1">
      <alignment/>
      <protection locked="0"/>
    </xf>
    <xf numFmtId="18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178" fontId="10" fillId="0" borderId="0" xfId="0" applyNumberFormat="1" applyFont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178" fontId="0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80" fontId="11" fillId="0" borderId="10" xfId="0" applyNumberFormat="1" applyFont="1" applyBorder="1" applyAlignment="1">
      <alignment horizontal="right" vertical="center"/>
    </xf>
    <xf numFmtId="178" fontId="11" fillId="0" borderId="10" xfId="0" applyNumberFormat="1" applyFont="1" applyBorder="1" applyAlignment="1">
      <alignment horizontal="right" vertical="center"/>
    </xf>
    <xf numFmtId="0" fontId="3" fillId="0" borderId="25" xfId="0" applyFont="1" applyBorder="1" applyAlignment="1">
      <alignment horizontal="center" vertical="center" textRotation="255" wrapText="1"/>
    </xf>
    <xf numFmtId="180" fontId="12" fillId="0" borderId="10" xfId="0" applyNumberFormat="1" applyFont="1" applyBorder="1" applyAlignment="1">
      <alignment horizontal="right" vertical="center"/>
    </xf>
    <xf numFmtId="0" fontId="11" fillId="0" borderId="25" xfId="0" applyFont="1" applyBorder="1" applyAlignment="1">
      <alignment horizontal="center" vertical="center" textRotation="255" wrapText="1"/>
    </xf>
    <xf numFmtId="0" fontId="12" fillId="0" borderId="25" xfId="0" applyFont="1" applyBorder="1" applyAlignment="1">
      <alignment horizontal="center" vertical="center" textRotation="255" wrapText="1"/>
    </xf>
    <xf numFmtId="0" fontId="11" fillId="0" borderId="10" xfId="0" applyNumberFormat="1" applyFont="1" applyBorder="1" applyAlignment="1">
      <alignment horizontal="right" vertical="center"/>
    </xf>
    <xf numFmtId="0" fontId="12" fillId="0" borderId="15" xfId="0" applyFont="1" applyBorder="1" applyAlignment="1">
      <alignment horizontal="right" vertical="center"/>
    </xf>
    <xf numFmtId="0" fontId="12" fillId="0" borderId="39" xfId="0" applyFont="1" applyFill="1" applyBorder="1" applyAlignment="1">
      <alignment horizontal="right" vertical="center"/>
    </xf>
    <xf numFmtId="178" fontId="12" fillId="0" borderId="15" xfId="0" applyNumberFormat="1" applyFont="1" applyFill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right" vertical="center"/>
    </xf>
    <xf numFmtId="0" fontId="12" fillId="0" borderId="29" xfId="0" applyFont="1" applyBorder="1" applyAlignment="1">
      <alignment horizontal="center" vertical="center" textRotation="255" wrapText="1"/>
    </xf>
    <xf numFmtId="0" fontId="3" fillId="0" borderId="31" xfId="0" applyFont="1" applyBorder="1" applyAlignment="1">
      <alignment horizontal="center" vertical="center"/>
    </xf>
    <xf numFmtId="180" fontId="11" fillId="0" borderId="32" xfId="0" applyNumberFormat="1" applyFont="1" applyBorder="1" applyAlignment="1">
      <alignment horizontal="right" vertical="center"/>
    </xf>
    <xf numFmtId="178" fontId="11" fillId="0" borderId="32" xfId="0" applyNumberFormat="1" applyFont="1" applyBorder="1" applyAlignment="1">
      <alignment horizontal="right" vertical="center"/>
    </xf>
    <xf numFmtId="183" fontId="11" fillId="0" borderId="10" xfId="0" applyNumberFormat="1" applyFont="1" applyBorder="1" applyAlignment="1">
      <alignment horizontal="right" vertical="center"/>
    </xf>
    <xf numFmtId="182" fontId="11" fillId="0" borderId="10" xfId="0" applyNumberFormat="1" applyFont="1" applyBorder="1" applyAlignment="1">
      <alignment horizontal="right" vertical="center"/>
    </xf>
    <xf numFmtId="185" fontId="11" fillId="0" borderId="10" xfId="0" applyNumberFormat="1" applyFont="1" applyBorder="1" applyAlignment="1">
      <alignment horizontal="right" vertical="center"/>
    </xf>
    <xf numFmtId="183" fontId="12" fillId="0" borderId="10" xfId="0" applyNumberFormat="1" applyFont="1" applyBorder="1" applyAlignment="1">
      <alignment horizontal="right" vertical="center"/>
    </xf>
    <xf numFmtId="182" fontId="12" fillId="0" borderId="10" xfId="0" applyNumberFormat="1" applyFont="1" applyBorder="1" applyAlignment="1">
      <alignment horizontal="right" vertical="center"/>
    </xf>
    <xf numFmtId="185" fontId="12" fillId="0" borderId="10" xfId="0" applyNumberFormat="1" applyFont="1" applyBorder="1" applyAlignment="1">
      <alignment horizontal="right" vertical="center"/>
    </xf>
    <xf numFmtId="178" fontId="12" fillId="0" borderId="15" xfId="0" applyNumberFormat="1" applyFont="1" applyBorder="1" applyAlignment="1">
      <alignment horizontal="right" vertical="center"/>
    </xf>
    <xf numFmtId="183" fontId="12" fillId="0" borderId="15" xfId="0" applyNumberFormat="1" applyFont="1" applyBorder="1" applyAlignment="1">
      <alignment horizontal="right"/>
    </xf>
    <xf numFmtId="182" fontId="12" fillId="0" borderId="15" xfId="0" applyNumberFormat="1" applyFont="1" applyFill="1" applyBorder="1" applyAlignment="1">
      <alignment horizontal="right" vertical="center"/>
    </xf>
    <xf numFmtId="0" fontId="12" fillId="0" borderId="15" xfId="0" applyFont="1" applyBorder="1" applyAlignment="1">
      <alignment horizontal="right"/>
    </xf>
    <xf numFmtId="183" fontId="11" fillId="0" borderId="32" xfId="0" applyNumberFormat="1" applyFont="1" applyBorder="1" applyAlignment="1">
      <alignment horizontal="right" vertical="center"/>
    </xf>
    <xf numFmtId="182" fontId="11" fillId="0" borderId="32" xfId="0" applyNumberFormat="1" applyFont="1" applyBorder="1" applyAlignment="1">
      <alignment horizontal="right" vertical="center"/>
    </xf>
    <xf numFmtId="185" fontId="11" fillId="0" borderId="32" xfId="0" applyNumberFormat="1" applyFont="1" applyBorder="1" applyAlignment="1">
      <alignment horizontal="right" vertical="center"/>
    </xf>
    <xf numFmtId="178" fontId="10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Border="1" applyAlignment="1" applyProtection="1">
      <alignment horizontal="center"/>
      <protection locked="0"/>
    </xf>
    <xf numFmtId="180" fontId="17" fillId="0" borderId="10" xfId="0" applyNumberFormat="1" applyFont="1" applyBorder="1" applyAlignment="1" applyProtection="1">
      <alignment horizontal="center" wrapText="1"/>
      <protection locked="0"/>
    </xf>
    <xf numFmtId="180" fontId="17" fillId="0" borderId="10" xfId="0" applyNumberFormat="1" applyFont="1" applyBorder="1" applyAlignment="1" applyProtection="1">
      <alignment horizontal="center"/>
      <protection locked="0"/>
    </xf>
    <xf numFmtId="178" fontId="3" fillId="0" borderId="0" xfId="0" applyNumberFormat="1" applyFont="1" applyFill="1" applyBorder="1" applyAlignment="1">
      <alignment horizontal="center" vertical="center"/>
    </xf>
    <xf numFmtId="180" fontId="0" fillId="0" borderId="10" xfId="0" applyNumberFormat="1" applyFont="1" applyBorder="1" applyAlignment="1" applyProtection="1">
      <alignment horizontal="center" wrapText="1"/>
      <protection locked="0"/>
    </xf>
    <xf numFmtId="180" fontId="0" fillId="0" borderId="10" xfId="0" applyNumberFormat="1" applyFont="1" applyBorder="1" applyAlignment="1" applyProtection="1">
      <alignment horizontal="center"/>
      <protection locked="0"/>
    </xf>
    <xf numFmtId="178" fontId="0" fillId="0" borderId="0" xfId="0" applyNumberFormat="1" applyFont="1" applyBorder="1" applyAlignment="1">
      <alignment horizontal="center" vertical="center" wrapText="1"/>
    </xf>
    <xf numFmtId="180" fontId="18" fillId="0" borderId="15" xfId="0" applyNumberFormat="1" applyFont="1" applyBorder="1" applyAlignment="1" applyProtection="1">
      <alignment horizontal="center" vertical="center"/>
      <protection locked="0"/>
    </xf>
    <xf numFmtId="180" fontId="18" fillId="0" borderId="10" xfId="0" applyNumberFormat="1" applyFont="1" applyBorder="1" applyAlignment="1" applyProtection="1">
      <alignment horizontal="center" vertical="center"/>
      <protection locked="0"/>
    </xf>
    <xf numFmtId="178" fontId="11" fillId="0" borderId="10" xfId="49" applyNumberFormat="1" applyFont="1" applyBorder="1" applyAlignment="1">
      <alignment horizontal="right" vertical="center"/>
      <protection/>
    </xf>
    <xf numFmtId="178" fontId="11" fillId="0" borderId="38" xfId="49" applyNumberFormat="1" applyFont="1" applyBorder="1" applyAlignment="1">
      <alignment horizontal="right" vertical="center"/>
      <protection/>
    </xf>
    <xf numFmtId="180" fontId="11" fillId="0" borderId="0" xfId="0" applyNumberFormat="1" applyFont="1" applyBorder="1" applyAlignment="1">
      <alignment horizontal="center" vertical="center"/>
    </xf>
    <xf numFmtId="185" fontId="19" fillId="0" borderId="10" xfId="0" applyNumberFormat="1" applyFont="1" applyBorder="1" applyAlignment="1">
      <alignment horizontal="center" vertical="center"/>
    </xf>
    <xf numFmtId="185" fontId="19" fillId="0" borderId="13" xfId="0" applyNumberFormat="1" applyFont="1" applyBorder="1" applyAlignment="1">
      <alignment horizontal="center" vertical="center"/>
    </xf>
    <xf numFmtId="180" fontId="19" fillId="0" borderId="13" xfId="0" applyNumberFormat="1" applyFont="1" applyBorder="1" applyAlignment="1">
      <alignment horizontal="center" vertical="center"/>
    </xf>
    <xf numFmtId="184" fontId="12" fillId="0" borderId="10" xfId="71" applyNumberFormat="1" applyFont="1" applyBorder="1" applyAlignment="1">
      <alignment horizontal="right" vertical="center"/>
      <protection/>
    </xf>
    <xf numFmtId="184" fontId="12" fillId="0" borderId="38" xfId="68" applyNumberFormat="1" applyFont="1" applyBorder="1" applyAlignment="1">
      <alignment horizontal="right" vertical="center"/>
      <protection/>
    </xf>
    <xf numFmtId="180" fontId="12" fillId="0" borderId="0" xfId="0" applyNumberFormat="1" applyFont="1" applyBorder="1" applyAlignment="1">
      <alignment/>
    </xf>
    <xf numFmtId="182" fontId="1" fillId="0" borderId="27" xfId="72" applyNumberFormat="1" applyFont="1" applyBorder="1" applyAlignment="1">
      <alignment horizontal="right" vertical="center"/>
      <protection/>
    </xf>
    <xf numFmtId="182" fontId="1" fillId="0" borderId="40" xfId="72" applyNumberFormat="1" applyFont="1" applyBorder="1" applyAlignment="1">
      <alignment horizontal="right" vertical="center"/>
      <protection/>
    </xf>
    <xf numFmtId="178" fontId="11" fillId="0" borderId="38" xfId="0" applyNumberFormat="1" applyFont="1" applyBorder="1" applyAlignment="1">
      <alignment horizontal="right" vertical="center"/>
    </xf>
    <xf numFmtId="182" fontId="20" fillId="0" borderId="10" xfId="0" applyNumberFormat="1" applyFont="1" applyBorder="1" applyAlignment="1" applyProtection="1">
      <alignment horizontal="right" vertical="center"/>
      <protection locked="0"/>
    </xf>
    <xf numFmtId="182" fontId="20" fillId="0" borderId="16" xfId="0" applyNumberFormat="1" applyFont="1" applyBorder="1" applyAlignment="1" applyProtection="1">
      <alignment horizontal="right" vertical="center"/>
      <protection locked="0"/>
    </xf>
    <xf numFmtId="180" fontId="20" fillId="0" borderId="16" xfId="0" applyNumberFormat="1" applyFont="1" applyBorder="1" applyAlignment="1" applyProtection="1">
      <alignment horizontal="right" vertical="center"/>
      <protection locked="0"/>
    </xf>
    <xf numFmtId="182" fontId="1" fillId="0" borderId="27" xfId="73" applyNumberFormat="1" applyFont="1" applyBorder="1" applyAlignment="1">
      <alignment horizontal="right" vertical="center"/>
      <protection/>
    </xf>
    <xf numFmtId="182" fontId="1" fillId="0" borderId="40" xfId="73" applyNumberFormat="1" applyFont="1" applyBorder="1" applyAlignment="1">
      <alignment horizontal="right" vertical="center"/>
      <protection/>
    </xf>
    <xf numFmtId="178" fontId="1" fillId="0" borderId="40" xfId="43" applyNumberFormat="1" applyFont="1" applyBorder="1" applyAlignment="1">
      <alignment horizontal="right" vertical="center"/>
      <protection/>
    </xf>
    <xf numFmtId="184" fontId="12" fillId="0" borderId="10" xfId="55" applyNumberFormat="1" applyFont="1" applyBorder="1" applyAlignment="1">
      <alignment horizontal="right" vertical="center"/>
      <protection/>
    </xf>
    <xf numFmtId="184" fontId="12" fillId="0" borderId="38" xfId="55" applyNumberFormat="1" applyFont="1" applyBorder="1" applyAlignment="1">
      <alignment horizontal="right" vertical="center"/>
      <protection/>
    </xf>
    <xf numFmtId="184" fontId="12" fillId="0" borderId="15" xfId="55" applyNumberFormat="1" applyFont="1" applyBorder="1" applyAlignment="1">
      <alignment horizontal="right" vertical="center"/>
      <protection/>
    </xf>
    <xf numFmtId="184" fontId="12" fillId="0" borderId="47" xfId="55" applyNumberFormat="1" applyFont="1" applyBorder="1" applyAlignment="1">
      <alignment horizontal="right" vertical="center"/>
      <protection/>
    </xf>
    <xf numFmtId="178" fontId="1" fillId="0" borderId="44" xfId="74" applyNumberFormat="1" applyFont="1" applyBorder="1" applyAlignment="1">
      <alignment horizontal="right" vertical="center"/>
      <protection/>
    </xf>
    <xf numFmtId="178" fontId="11" fillId="0" borderId="55" xfId="0" applyNumberFormat="1" applyFont="1" applyBorder="1" applyAlignment="1">
      <alignment horizontal="right" vertical="center"/>
    </xf>
    <xf numFmtId="180" fontId="11" fillId="0" borderId="30" xfId="0" applyNumberFormat="1" applyFont="1" applyBorder="1" applyAlignment="1">
      <alignment horizontal="center" vertical="center"/>
    </xf>
    <xf numFmtId="180" fontId="11" fillId="0" borderId="43" xfId="0" applyNumberFormat="1" applyFont="1" applyBorder="1" applyAlignment="1">
      <alignment horizontal="center" vertical="center"/>
    </xf>
    <xf numFmtId="182" fontId="20" fillId="0" borderId="30" xfId="0" applyNumberFormat="1" applyFont="1" applyBorder="1" applyAlignment="1" applyProtection="1">
      <alignment horizontal="right" vertical="center"/>
      <protection locked="0"/>
    </xf>
    <xf numFmtId="180" fontId="20" fillId="0" borderId="30" xfId="0" applyNumberFormat="1" applyFont="1" applyBorder="1" applyAlignment="1" applyProtection="1">
      <alignment horizontal="right" vertical="center"/>
      <protection locked="0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3" xfId="0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16" xfId="0" applyFont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185" fontId="19" fillId="0" borderId="0" xfId="0" applyNumberFormat="1" applyFont="1" applyBorder="1" applyAlignment="1">
      <alignment horizontal="center" vertical="center"/>
    </xf>
    <xf numFmtId="178" fontId="19" fillId="0" borderId="10" xfId="0" applyNumberFormat="1" applyFont="1" applyBorder="1" applyAlignment="1">
      <alignment horizontal="center" vertical="center"/>
    </xf>
    <xf numFmtId="178" fontId="1" fillId="0" borderId="40" xfId="26" applyNumberFormat="1" applyFont="1" applyBorder="1" applyAlignment="1">
      <alignment horizontal="right" vertical="center"/>
      <protection/>
    </xf>
    <xf numFmtId="182" fontId="20" fillId="0" borderId="12" xfId="0" applyNumberFormat="1" applyFont="1" applyBorder="1" applyAlignment="1" applyProtection="1">
      <alignment horizontal="right" vertical="center"/>
      <protection locked="0"/>
    </xf>
    <xf numFmtId="182" fontId="20" fillId="0" borderId="11" xfId="0" applyNumberFormat="1" applyFont="1" applyBorder="1" applyAlignment="1" applyProtection="1">
      <alignment horizontal="right" vertical="center"/>
      <protection locked="0"/>
    </xf>
    <xf numFmtId="178" fontId="1" fillId="0" borderId="47" xfId="74" applyNumberFormat="1" applyFont="1" applyBorder="1" applyAlignment="1">
      <alignment horizontal="right" vertical="center"/>
      <protection/>
    </xf>
    <xf numFmtId="178" fontId="1" fillId="0" borderId="48" xfId="74" applyNumberFormat="1" applyFont="1" applyBorder="1" applyAlignment="1">
      <alignment horizontal="right" vertical="center"/>
      <protection/>
    </xf>
    <xf numFmtId="178" fontId="1" fillId="0" borderId="43" xfId="74" applyNumberFormat="1" applyFont="1" applyBorder="1" applyAlignment="1">
      <alignment horizontal="right" vertical="center"/>
      <protection/>
    </xf>
    <xf numFmtId="181" fontId="8" fillId="0" borderId="48" xfId="0" applyNumberFormat="1" applyFont="1" applyBorder="1" applyAlignment="1">
      <alignment horizontal="left" vertical="center"/>
    </xf>
    <xf numFmtId="182" fontId="20" fillId="0" borderId="49" xfId="0" applyNumberFormat="1" applyFont="1" applyBorder="1" applyAlignment="1" applyProtection="1">
      <alignment horizontal="right" vertical="center"/>
      <protection locked="0"/>
    </xf>
    <xf numFmtId="0" fontId="0" fillId="0" borderId="14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/>
    </xf>
    <xf numFmtId="181" fontId="11" fillId="0" borderId="10" xfId="0" applyNumberFormat="1" applyFont="1" applyBorder="1" applyAlignment="1">
      <alignment horizontal="center" vertical="center"/>
    </xf>
    <xf numFmtId="181" fontId="1" fillId="0" borderId="10" xfId="0" applyNumberFormat="1" applyFont="1" applyBorder="1" applyAlignment="1">
      <alignment horizontal="right" vertical="center"/>
    </xf>
    <xf numFmtId="182" fontId="21" fillId="0" borderId="0" xfId="0" applyNumberFormat="1" applyFont="1" applyBorder="1" applyAlignment="1">
      <alignment horizontal="center" vertical="center"/>
    </xf>
    <xf numFmtId="4" fontId="17" fillId="0" borderId="0" xfId="0" applyNumberFormat="1" applyFont="1" applyBorder="1" applyAlignment="1">
      <alignment horizontal="center" vertical="center"/>
    </xf>
    <xf numFmtId="184" fontId="12" fillId="0" borderId="10" xfId="68" applyNumberFormat="1" applyFont="1" applyBorder="1" applyAlignment="1">
      <alignment horizontal="right" vertical="center"/>
      <protection/>
    </xf>
    <xf numFmtId="182" fontId="11" fillId="0" borderId="10" xfId="0" applyNumberFormat="1" applyFont="1" applyBorder="1" applyAlignment="1">
      <alignment horizontal="center" vertical="center"/>
    </xf>
    <xf numFmtId="182" fontId="1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78" fontId="11" fillId="0" borderId="10" xfId="0" applyNumberFormat="1" applyFont="1" applyBorder="1" applyAlignment="1">
      <alignment/>
    </xf>
    <xf numFmtId="178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182" fontId="22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82" fontId="23" fillId="0" borderId="0" xfId="0" applyNumberFormat="1" applyFont="1" applyBorder="1" applyAlignment="1">
      <alignment horizontal="center" vertical="center"/>
    </xf>
    <xf numFmtId="182" fontId="24" fillId="0" borderId="0" xfId="0" applyNumberFormat="1" applyFont="1" applyBorder="1" applyAlignment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181" fontId="8" fillId="0" borderId="11" xfId="0" applyNumberFormat="1" applyFont="1" applyBorder="1" applyAlignment="1" quotePrefix="1">
      <alignment horizontal="left" vertical="center"/>
    </xf>
    <xf numFmtId="181" fontId="8" fillId="0" borderId="48" xfId="0" applyNumberFormat="1" applyFont="1" applyBorder="1" applyAlignment="1" quotePrefix="1">
      <alignment horizontal="left" vertical="center"/>
    </xf>
    <xf numFmtId="181" fontId="5" fillId="0" borderId="25" xfId="0" applyNumberFormat="1" applyFont="1" applyBorder="1" applyAlignment="1" quotePrefix="1">
      <alignment horizontal="center" vertical="center"/>
    </xf>
    <xf numFmtId="181" fontId="5" fillId="0" borderId="29" xfId="0" applyNumberFormat="1" applyFont="1" applyBorder="1" applyAlignment="1" quotePrefix="1">
      <alignment horizontal="center" vertical="center"/>
    </xf>
    <xf numFmtId="181" fontId="8" fillId="0" borderId="49" xfId="0" applyNumberFormat="1" applyFont="1" applyBorder="1" applyAlignment="1" quotePrefix="1">
      <alignment horizontal="left" vertical="center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东中西_32" xfId="26"/>
    <cellStyle name="Followed Hyperlink" xfId="27"/>
    <cellStyle name="注释" xfId="28"/>
    <cellStyle name="常规_东中西_162_行政序列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常规 26" xfId="41"/>
    <cellStyle name="计算" xfId="42"/>
    <cellStyle name="常规_东中西_34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常规_Sheet1_85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常规_行政序列_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常规_Sheet1_102" xfId="68"/>
    <cellStyle name="60% - 强调文字颜色 6" xfId="69"/>
    <cellStyle name="常规_Sheet1" xfId="70"/>
    <cellStyle name="常规_Sheet1_92" xfId="71"/>
    <cellStyle name="常规_东中西_33" xfId="72"/>
    <cellStyle name="常规_东中西_35" xfId="73"/>
    <cellStyle name="常规_行政序列_12" xfId="74"/>
    <cellStyle name="常规_行政序列_13" xfId="75"/>
    <cellStyle name="常规 23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D40"/>
  <sheetViews>
    <sheetView workbookViewId="0" topLeftCell="A1">
      <selection activeCell="AR10" sqref="AR10"/>
    </sheetView>
  </sheetViews>
  <sheetFormatPr defaultColWidth="9.00390625" defaultRowHeight="14.25"/>
  <cols>
    <col min="1" max="1" width="5.00390625" style="207" customWidth="1"/>
    <col min="2" max="2" width="7.875" style="207" customWidth="1"/>
    <col min="3" max="3" width="10.75390625" style="208" customWidth="1"/>
    <col min="4" max="7" width="10.75390625" style="208" hidden="1" customWidth="1"/>
    <col min="8" max="8" width="10.75390625" style="209" customWidth="1"/>
    <col min="9" max="12" width="10.75390625" style="209" hidden="1" customWidth="1"/>
    <col min="13" max="13" width="9.875" style="210" customWidth="1"/>
    <col min="14" max="14" width="9.875" style="211" customWidth="1"/>
    <col min="15" max="15" width="12.75390625" style="207" customWidth="1"/>
    <col min="16" max="16" width="10.375" style="207" customWidth="1"/>
    <col min="17" max="17" width="10.625" style="209" customWidth="1"/>
    <col min="18" max="18" width="11.75390625" style="209" customWidth="1"/>
    <col min="19" max="19" width="9.375" style="209" hidden="1" customWidth="1"/>
    <col min="20" max="20" width="10.50390625" style="209" hidden="1" customWidth="1"/>
    <col min="21" max="21" width="9.75390625" style="212" customWidth="1"/>
    <col min="22" max="22" width="11.25390625" style="213" hidden="1" customWidth="1"/>
    <col min="23" max="23" width="9.625" style="213" hidden="1" customWidth="1"/>
    <col min="24" max="28" width="9.75390625" style="213" hidden="1" customWidth="1"/>
    <col min="29" max="29" width="11.25390625" style="214" hidden="1" customWidth="1"/>
    <col min="30" max="30" width="9.50390625" style="214" hidden="1" customWidth="1"/>
    <col min="31" max="32" width="8.00390625" style="215" hidden="1" customWidth="1"/>
    <col min="33" max="33" width="8.25390625" style="215" hidden="1" customWidth="1"/>
    <col min="34" max="35" width="9.875" style="215" hidden="1" customWidth="1"/>
    <col min="36" max="36" width="13.75390625" style="215" hidden="1" customWidth="1"/>
    <col min="37" max="37" width="11.125" style="215" hidden="1" customWidth="1"/>
    <col min="38" max="38" width="7.125" style="215" hidden="1" customWidth="1"/>
    <col min="39" max="40" width="10.125" style="215" hidden="1" customWidth="1"/>
    <col min="41" max="41" width="9.25390625" style="215" hidden="1" customWidth="1"/>
    <col min="42" max="42" width="9.00390625" style="215" hidden="1" customWidth="1"/>
    <col min="43" max="54" width="9.00390625" style="215" customWidth="1"/>
  </cols>
  <sheetData>
    <row r="1" spans="1:21" ht="39" customHeight="1">
      <c r="A1" s="216" t="s">
        <v>0</v>
      </c>
      <c r="B1" s="61"/>
      <c r="C1" s="217"/>
      <c r="D1" s="217"/>
      <c r="E1" s="217"/>
      <c r="F1" s="217"/>
      <c r="G1" s="217"/>
      <c r="H1" s="218"/>
      <c r="I1" s="218"/>
      <c r="J1" s="218"/>
      <c r="K1" s="218"/>
      <c r="L1" s="218"/>
      <c r="M1" s="61"/>
      <c r="N1" s="96"/>
      <c r="O1" s="61"/>
      <c r="P1" s="61"/>
      <c r="Q1" s="61"/>
      <c r="R1" s="61"/>
      <c r="S1" s="218"/>
      <c r="T1" s="218"/>
      <c r="U1" s="253"/>
    </row>
    <row r="2" spans="1:21" ht="24.75" customHeight="1">
      <c r="A2" s="63" t="s">
        <v>1</v>
      </c>
      <c r="B2" s="63"/>
      <c r="C2" s="63"/>
      <c r="D2" s="63"/>
      <c r="E2" s="63"/>
      <c r="F2" s="63"/>
      <c r="G2" s="63"/>
      <c r="H2" s="97"/>
      <c r="I2" s="97"/>
      <c r="J2" s="97"/>
      <c r="K2" s="97"/>
      <c r="L2" s="97"/>
      <c r="M2" s="63"/>
      <c r="N2" s="98"/>
      <c r="O2" s="63"/>
      <c r="P2" s="63"/>
      <c r="Q2" s="254"/>
      <c r="R2" s="254"/>
      <c r="S2" s="125"/>
      <c r="T2" s="125"/>
      <c r="U2" s="97"/>
    </row>
    <row r="3" spans="1:37" ht="24" customHeight="1">
      <c r="A3" s="65" t="s">
        <v>2</v>
      </c>
      <c r="B3" s="219"/>
      <c r="C3" s="67" t="s">
        <v>3</v>
      </c>
      <c r="D3" s="67"/>
      <c r="E3" s="67"/>
      <c r="F3" s="67"/>
      <c r="G3" s="67"/>
      <c r="H3" s="68" t="s">
        <v>4</v>
      </c>
      <c r="I3" s="99"/>
      <c r="J3" s="99"/>
      <c r="K3" s="99"/>
      <c r="L3" s="99"/>
      <c r="M3" s="100" t="s">
        <v>5</v>
      </c>
      <c r="N3" s="101" t="s">
        <v>6</v>
      </c>
      <c r="O3" s="102"/>
      <c r="P3" s="103"/>
      <c r="Q3" s="126" t="s">
        <v>7</v>
      </c>
      <c r="R3" s="127"/>
      <c r="S3" s="128" t="s">
        <v>8</v>
      </c>
      <c r="T3" s="129" t="s">
        <v>9</v>
      </c>
      <c r="U3" s="255"/>
      <c r="V3" s="256" t="s">
        <v>10</v>
      </c>
      <c r="W3" s="257"/>
      <c r="X3" s="258"/>
      <c r="Y3" s="258"/>
      <c r="Z3" s="258"/>
      <c r="AA3" s="258"/>
      <c r="AB3" s="258"/>
      <c r="AC3" s="256"/>
      <c r="AD3" s="257"/>
      <c r="AE3" s="293" t="s">
        <v>11</v>
      </c>
      <c r="AF3" s="294"/>
      <c r="AG3" s="294"/>
      <c r="AH3" s="294"/>
      <c r="AI3" s="294"/>
      <c r="AJ3" s="294"/>
      <c r="AK3" s="294"/>
    </row>
    <row r="4" spans="1:54" s="202" customFormat="1" ht="45" customHeight="1">
      <c r="A4" s="220"/>
      <c r="B4" s="111"/>
      <c r="C4" s="71"/>
      <c r="D4" s="72" t="s">
        <v>12</v>
      </c>
      <c r="E4" s="73" t="s">
        <v>13</v>
      </c>
      <c r="F4" s="74" t="s">
        <v>14</v>
      </c>
      <c r="G4" s="74" t="s">
        <v>15</v>
      </c>
      <c r="H4" s="75"/>
      <c r="I4" s="104" t="s">
        <v>12</v>
      </c>
      <c r="J4" s="104" t="s">
        <v>13</v>
      </c>
      <c r="K4" s="104" t="s">
        <v>14</v>
      </c>
      <c r="L4" s="105" t="s">
        <v>15</v>
      </c>
      <c r="M4" s="106"/>
      <c r="N4" s="107"/>
      <c r="O4" s="107" t="s">
        <v>16</v>
      </c>
      <c r="P4" s="107" t="s">
        <v>17</v>
      </c>
      <c r="Q4" s="133" t="s">
        <v>18</v>
      </c>
      <c r="R4" s="134" t="s">
        <v>19</v>
      </c>
      <c r="S4" s="135"/>
      <c r="T4" s="136"/>
      <c r="U4" s="259"/>
      <c r="V4" s="260" t="s">
        <v>20</v>
      </c>
      <c r="W4" s="260" t="s">
        <v>21</v>
      </c>
      <c r="X4" s="261" t="s">
        <v>22</v>
      </c>
      <c r="Y4" s="260" t="s">
        <v>12</v>
      </c>
      <c r="Z4" s="261" t="s">
        <v>13</v>
      </c>
      <c r="AA4" s="261" t="s">
        <v>14</v>
      </c>
      <c r="AB4" s="261" t="s">
        <v>15</v>
      </c>
      <c r="AC4" s="260" t="s">
        <v>23</v>
      </c>
      <c r="AD4" s="260" t="s">
        <v>24</v>
      </c>
      <c r="AE4" s="295"/>
      <c r="AF4" s="296" t="s">
        <v>25</v>
      </c>
      <c r="AG4" s="296"/>
      <c r="AH4" s="296"/>
      <c r="AI4" s="296"/>
      <c r="AJ4" s="309"/>
      <c r="AK4" s="309"/>
      <c r="AL4" s="310"/>
      <c r="AM4" s="310"/>
      <c r="AN4" s="310"/>
      <c r="AO4" s="310"/>
      <c r="AP4" s="310"/>
      <c r="AQ4" s="310"/>
      <c r="AR4" s="310"/>
      <c r="AS4" s="310"/>
      <c r="AT4" s="310"/>
      <c r="AU4" s="310"/>
      <c r="AV4" s="310"/>
      <c r="AW4" s="310"/>
      <c r="AX4" s="310"/>
      <c r="AY4" s="310"/>
      <c r="AZ4" s="310"/>
      <c r="BA4" s="310"/>
      <c r="BB4" s="310"/>
    </row>
    <row r="5" spans="1:54" s="203" customFormat="1" ht="16.5" customHeight="1">
      <c r="A5" s="221" t="s">
        <v>26</v>
      </c>
      <c r="B5" s="49"/>
      <c r="C5" s="111" t="s">
        <v>27</v>
      </c>
      <c r="D5" s="78" t="s">
        <v>27</v>
      </c>
      <c r="E5" s="79" t="s">
        <v>27</v>
      </c>
      <c r="F5" s="79" t="s">
        <v>27</v>
      </c>
      <c r="G5" s="80" t="s">
        <v>27</v>
      </c>
      <c r="H5" s="222" t="s">
        <v>27</v>
      </c>
      <c r="I5" s="79" t="s">
        <v>27</v>
      </c>
      <c r="J5" s="79" t="s">
        <v>27</v>
      </c>
      <c r="K5" s="79" t="s">
        <v>27</v>
      </c>
      <c r="L5" s="79" t="s">
        <v>27</v>
      </c>
      <c r="M5" s="109" t="s">
        <v>28</v>
      </c>
      <c r="N5" s="110" t="s">
        <v>29</v>
      </c>
      <c r="O5" s="111" t="s">
        <v>29</v>
      </c>
      <c r="P5" s="111" t="s">
        <v>29</v>
      </c>
      <c r="Q5" s="79" t="s">
        <v>30</v>
      </c>
      <c r="R5" s="142" t="s">
        <v>30</v>
      </c>
      <c r="S5" s="141" t="s">
        <v>31</v>
      </c>
      <c r="T5" s="142" t="s">
        <v>32</v>
      </c>
      <c r="U5" s="262"/>
      <c r="V5" s="263"/>
      <c r="W5" s="264"/>
      <c r="X5" s="264"/>
      <c r="Y5" s="264"/>
      <c r="Z5" s="264"/>
      <c r="AA5" s="264"/>
      <c r="AB5" s="264"/>
      <c r="AC5" s="264"/>
      <c r="AD5" s="264"/>
      <c r="AE5" s="297"/>
      <c r="AF5" s="298" t="s">
        <v>33</v>
      </c>
      <c r="AG5" s="49" t="s">
        <v>34</v>
      </c>
      <c r="AH5" s="49" t="s">
        <v>35</v>
      </c>
      <c r="AI5" s="49" t="s">
        <v>36</v>
      </c>
      <c r="AJ5" s="49" t="s">
        <v>36</v>
      </c>
      <c r="AK5" s="49" t="s">
        <v>36</v>
      </c>
      <c r="AL5" s="311"/>
      <c r="AM5" s="311"/>
      <c r="AN5" s="311"/>
      <c r="AO5" s="311"/>
      <c r="AP5" s="323"/>
      <c r="AQ5" s="323"/>
      <c r="AR5" s="323"/>
      <c r="AS5" s="323"/>
      <c r="AT5" s="323"/>
      <c r="AU5" s="323"/>
      <c r="AV5" s="323"/>
      <c r="AW5" s="323"/>
      <c r="AX5" s="323"/>
      <c r="AY5" s="323"/>
      <c r="AZ5" s="323"/>
      <c r="BA5" s="323"/>
      <c r="BB5" s="323"/>
    </row>
    <row r="6" spans="1:54" s="204" customFormat="1" ht="33" customHeight="1">
      <c r="A6" s="69" t="s">
        <v>37</v>
      </c>
      <c r="B6" s="223"/>
      <c r="C6" s="224">
        <f aca="true" t="shared" si="0" ref="C6:L6">C16+C27+C40</f>
        <v>5144097</v>
      </c>
      <c r="D6" s="224">
        <f t="shared" si="0"/>
        <v>871978</v>
      </c>
      <c r="E6" s="224">
        <f t="shared" si="0"/>
        <v>4429543</v>
      </c>
      <c r="F6" s="224">
        <f t="shared" si="0"/>
        <v>180812</v>
      </c>
      <c r="G6" s="224">
        <f t="shared" si="0"/>
        <v>922369</v>
      </c>
      <c r="H6" s="225">
        <f t="shared" si="0"/>
        <v>1566419</v>
      </c>
      <c r="I6" s="225">
        <f t="shared" si="0"/>
        <v>276627</v>
      </c>
      <c r="J6" s="225">
        <f t="shared" si="0"/>
        <v>1428237</v>
      </c>
      <c r="K6" s="225">
        <f t="shared" si="0"/>
        <v>46443</v>
      </c>
      <c r="L6" s="225">
        <f t="shared" si="0"/>
        <v>266969</v>
      </c>
      <c r="M6" s="240">
        <f>H6/C6</f>
        <v>0.30450806040399314</v>
      </c>
      <c r="N6" s="241">
        <f>O6+P6</f>
        <v>359660.2</v>
      </c>
      <c r="O6" s="242">
        <f aca="true" t="shared" si="1" ref="O6:T6">O16+O27+O40</f>
        <v>334652.4</v>
      </c>
      <c r="P6" s="242">
        <f t="shared" si="1"/>
        <v>25007.800000000003</v>
      </c>
      <c r="Q6" s="265">
        <v>6026.3</v>
      </c>
      <c r="R6" s="266">
        <v>4490.12</v>
      </c>
      <c r="S6" s="147">
        <f t="shared" si="1"/>
        <v>30247</v>
      </c>
      <c r="T6" s="148">
        <f t="shared" si="1"/>
        <v>2728290</v>
      </c>
      <c r="U6" s="267"/>
      <c r="V6" s="268">
        <f aca="true" t="shared" si="2" ref="V6:AD6">V16+V27+V40</f>
        <v>124021.09999999998</v>
      </c>
      <c r="W6" s="269">
        <f t="shared" si="2"/>
        <v>7477.7</v>
      </c>
      <c r="X6" s="270">
        <f t="shared" si="2"/>
        <v>3577678</v>
      </c>
      <c r="Y6" s="270">
        <f t="shared" si="2"/>
        <v>595351</v>
      </c>
      <c r="Z6" s="270">
        <f t="shared" si="2"/>
        <v>3001306</v>
      </c>
      <c r="AA6" s="270">
        <f t="shared" si="2"/>
        <v>134369</v>
      </c>
      <c r="AB6" s="270">
        <f t="shared" si="2"/>
        <v>655400</v>
      </c>
      <c r="AC6" s="269">
        <f t="shared" si="2"/>
        <v>210631.3</v>
      </c>
      <c r="AD6" s="299">
        <f t="shared" si="2"/>
        <v>17530.1</v>
      </c>
      <c r="AE6" s="300"/>
      <c r="AF6" s="224">
        <v>5192704</v>
      </c>
      <c r="AG6" s="300">
        <v>5883.15</v>
      </c>
      <c r="AH6" s="300">
        <v>4387.51</v>
      </c>
      <c r="AI6" s="300">
        <f>C6-AF6</f>
        <v>-48607</v>
      </c>
      <c r="AJ6" s="312">
        <f>Q6-AG6</f>
        <v>143.15000000000055</v>
      </c>
      <c r="AK6" s="313">
        <f>R6-AH6</f>
        <v>102.60999999999967</v>
      </c>
      <c r="AL6" s="314"/>
      <c r="AM6" s="314"/>
      <c r="AN6" s="315"/>
      <c r="AO6" s="324"/>
      <c r="AP6" s="325"/>
      <c r="AQ6" s="325"/>
      <c r="AR6" s="325"/>
      <c r="AS6" s="325"/>
      <c r="AT6" s="325"/>
      <c r="AU6" s="325"/>
      <c r="AV6" s="325"/>
      <c r="AW6" s="325"/>
      <c r="AX6" s="325"/>
      <c r="AY6" s="325"/>
      <c r="AZ6" s="325"/>
      <c r="BA6" s="325"/>
      <c r="BB6" s="325"/>
    </row>
    <row r="7" spans="1:41" ht="21.75" customHeight="1">
      <c r="A7" s="226" t="s">
        <v>38</v>
      </c>
      <c r="B7" s="49" t="s">
        <v>39</v>
      </c>
      <c r="C7" s="227">
        <v>4403</v>
      </c>
      <c r="D7" s="227">
        <v>367</v>
      </c>
      <c r="E7" s="227">
        <v>3555</v>
      </c>
      <c r="F7" s="227">
        <v>29</v>
      </c>
      <c r="G7" s="227">
        <v>2429</v>
      </c>
      <c r="H7" s="114">
        <v>1809</v>
      </c>
      <c r="I7" s="114">
        <v>181</v>
      </c>
      <c r="J7" s="114">
        <v>1422</v>
      </c>
      <c r="K7" s="114">
        <v>16</v>
      </c>
      <c r="L7" s="114">
        <v>1015</v>
      </c>
      <c r="M7" s="243">
        <v>0.410856234385646</v>
      </c>
      <c r="N7" s="244">
        <v>730.3</v>
      </c>
      <c r="O7" s="245">
        <v>721.8</v>
      </c>
      <c r="P7" s="245">
        <v>8.5</v>
      </c>
      <c r="Q7" s="271">
        <v>14183.17</v>
      </c>
      <c r="R7" s="272">
        <v>13452.62</v>
      </c>
      <c r="S7" s="153">
        <v>259</v>
      </c>
      <c r="T7" s="154">
        <v>48259</v>
      </c>
      <c r="U7" s="273"/>
      <c r="V7" s="274">
        <v>304.9</v>
      </c>
      <c r="W7" s="275">
        <v>5.4</v>
      </c>
      <c r="X7" s="158">
        <v>2594</v>
      </c>
      <c r="Y7" s="301">
        <v>186</v>
      </c>
      <c r="Z7" s="301">
        <v>2133</v>
      </c>
      <c r="AA7" s="301">
        <v>13</v>
      </c>
      <c r="AB7" s="301">
        <v>1414</v>
      </c>
      <c r="AC7" s="155">
        <v>416.9</v>
      </c>
      <c r="AD7" s="164">
        <v>3.1</v>
      </c>
      <c r="AE7" s="328" t="s">
        <v>40</v>
      </c>
      <c r="AF7" s="227">
        <v>4441</v>
      </c>
      <c r="AG7" s="271">
        <v>14183.17</v>
      </c>
      <c r="AH7" s="316">
        <v>13452.62</v>
      </c>
      <c r="AI7" s="300">
        <v>-38</v>
      </c>
      <c r="AJ7" s="317">
        <v>0</v>
      </c>
      <c r="AK7" s="163">
        <v>0</v>
      </c>
      <c r="AL7" s="318"/>
      <c r="AM7" s="318"/>
      <c r="AN7" s="319"/>
      <c r="AO7" s="326"/>
    </row>
    <row r="8" spans="1:41" ht="21.75" customHeight="1">
      <c r="A8" s="228"/>
      <c r="B8" s="49" t="s">
        <v>41</v>
      </c>
      <c r="C8" s="227">
        <v>12013</v>
      </c>
      <c r="D8" s="227">
        <v>1149</v>
      </c>
      <c r="E8" s="227">
        <v>10449</v>
      </c>
      <c r="F8" s="227">
        <v>63</v>
      </c>
      <c r="G8" s="227">
        <v>2780</v>
      </c>
      <c r="H8" s="114">
        <v>1147</v>
      </c>
      <c r="I8" s="114">
        <v>135</v>
      </c>
      <c r="J8" s="114">
        <v>1034</v>
      </c>
      <c r="K8" s="114">
        <v>8</v>
      </c>
      <c r="L8" s="114">
        <v>280</v>
      </c>
      <c r="M8" s="243">
        <v>0.09547989677849</v>
      </c>
      <c r="N8" s="244">
        <v>2093.4</v>
      </c>
      <c r="O8" s="245">
        <v>2051.2</v>
      </c>
      <c r="P8" s="245">
        <v>42.2</v>
      </c>
      <c r="Q8" s="271">
        <v>13989.9</v>
      </c>
      <c r="R8" s="272">
        <v>10360.4</v>
      </c>
      <c r="S8" s="153">
        <v>151</v>
      </c>
      <c r="T8" s="154">
        <v>12698</v>
      </c>
      <c r="U8" s="273"/>
      <c r="V8" s="275">
        <v>261</v>
      </c>
      <c r="W8" s="275">
        <v>3.5</v>
      </c>
      <c r="X8" s="158">
        <v>10866</v>
      </c>
      <c r="Y8" s="301">
        <v>1014</v>
      </c>
      <c r="Z8" s="301">
        <v>9415</v>
      </c>
      <c r="AA8" s="301">
        <v>55</v>
      </c>
      <c r="AB8" s="301">
        <v>2500</v>
      </c>
      <c r="AC8" s="155">
        <v>1790.2</v>
      </c>
      <c r="AD8" s="164">
        <v>38.7</v>
      </c>
      <c r="AE8" s="328" t="s">
        <v>42</v>
      </c>
      <c r="AF8" s="227">
        <v>12063</v>
      </c>
      <c r="AG8" s="271">
        <v>13989.9</v>
      </c>
      <c r="AH8" s="316">
        <v>10360.4</v>
      </c>
      <c r="AI8" s="300">
        <v>-50</v>
      </c>
      <c r="AJ8" s="317">
        <v>0</v>
      </c>
      <c r="AK8" s="163">
        <v>0</v>
      </c>
      <c r="AL8" s="318"/>
      <c r="AM8" s="318"/>
      <c r="AN8" s="319"/>
      <c r="AO8" s="326"/>
    </row>
    <row r="9" spans="1:41" ht="21.75" customHeight="1">
      <c r="A9" s="228"/>
      <c r="B9" s="49" t="s">
        <v>43</v>
      </c>
      <c r="C9" s="227">
        <v>138435</v>
      </c>
      <c r="D9" s="227">
        <v>15290</v>
      </c>
      <c r="E9" s="227">
        <v>119240</v>
      </c>
      <c r="F9" s="227">
        <v>2936</v>
      </c>
      <c r="G9" s="227">
        <v>28037</v>
      </c>
      <c r="H9" s="114">
        <v>31504</v>
      </c>
      <c r="I9" s="114">
        <v>3230</v>
      </c>
      <c r="J9" s="114">
        <v>27584</v>
      </c>
      <c r="K9" s="114">
        <v>528</v>
      </c>
      <c r="L9" s="114">
        <v>6685</v>
      </c>
      <c r="M9" s="243">
        <v>0.227572506952721</v>
      </c>
      <c r="N9" s="244">
        <v>9736.7</v>
      </c>
      <c r="O9" s="245">
        <v>8899.3</v>
      </c>
      <c r="P9" s="245">
        <v>837.4</v>
      </c>
      <c r="Q9" s="271">
        <v>6626.13</v>
      </c>
      <c r="R9" s="272">
        <v>4283.2</v>
      </c>
      <c r="S9" s="153">
        <v>841</v>
      </c>
      <c r="T9" s="154">
        <v>72893</v>
      </c>
      <c r="U9" s="273"/>
      <c r="V9" s="275">
        <v>2825.7</v>
      </c>
      <c r="W9" s="275">
        <v>264.4</v>
      </c>
      <c r="X9" s="158">
        <v>106931</v>
      </c>
      <c r="Y9" s="301">
        <v>12060</v>
      </c>
      <c r="Z9" s="301">
        <v>91656</v>
      </c>
      <c r="AA9" s="301">
        <v>2408</v>
      </c>
      <c r="AB9" s="301">
        <v>21352</v>
      </c>
      <c r="AC9" s="155">
        <v>6073.6</v>
      </c>
      <c r="AD9" s="164">
        <v>573</v>
      </c>
      <c r="AE9" s="328" t="s">
        <v>44</v>
      </c>
      <c r="AF9" s="227">
        <v>138211</v>
      </c>
      <c r="AG9" s="271">
        <v>6626.13</v>
      </c>
      <c r="AH9" s="316">
        <v>4283.2</v>
      </c>
      <c r="AI9" s="300">
        <v>224</v>
      </c>
      <c r="AJ9" s="317">
        <v>0</v>
      </c>
      <c r="AK9" s="163">
        <v>0</v>
      </c>
      <c r="AL9" s="318"/>
      <c r="AM9" s="318"/>
      <c r="AN9" s="319"/>
      <c r="AO9" s="326"/>
    </row>
    <row r="10" spans="1:41" ht="21.75" customHeight="1">
      <c r="A10" s="228"/>
      <c r="B10" s="49" t="s">
        <v>45</v>
      </c>
      <c r="C10" s="227">
        <v>2571</v>
      </c>
      <c r="D10" s="227">
        <v>429</v>
      </c>
      <c r="E10" s="227">
        <v>2219</v>
      </c>
      <c r="F10" s="227">
        <v>13</v>
      </c>
      <c r="G10" s="227">
        <v>641</v>
      </c>
      <c r="H10" s="114">
        <v>1077</v>
      </c>
      <c r="I10" s="114">
        <v>219</v>
      </c>
      <c r="J10" s="114">
        <v>986</v>
      </c>
      <c r="K10" s="114">
        <v>4</v>
      </c>
      <c r="L10" s="114">
        <v>205</v>
      </c>
      <c r="M10" s="243">
        <v>0.418903150525088</v>
      </c>
      <c r="N10" s="244">
        <v>318.2</v>
      </c>
      <c r="O10" s="245">
        <v>316.9</v>
      </c>
      <c r="P10" s="245">
        <v>1.3</v>
      </c>
      <c r="Q10" s="271">
        <v>12360</v>
      </c>
      <c r="R10" s="272">
        <v>12360</v>
      </c>
      <c r="S10" s="153">
        <v>196</v>
      </c>
      <c r="T10" s="154">
        <v>37954</v>
      </c>
      <c r="U10" s="273"/>
      <c r="V10" s="275">
        <v>141.5</v>
      </c>
      <c r="W10" s="275">
        <v>0.8</v>
      </c>
      <c r="X10" s="158">
        <v>1494</v>
      </c>
      <c r="Y10" s="301">
        <v>210</v>
      </c>
      <c r="Z10" s="301">
        <v>1233</v>
      </c>
      <c r="AA10" s="301">
        <v>9</v>
      </c>
      <c r="AB10" s="301">
        <v>436</v>
      </c>
      <c r="AC10" s="155">
        <v>175.4</v>
      </c>
      <c r="AD10" s="164">
        <v>0.5</v>
      </c>
      <c r="AE10" s="328" t="s">
        <v>46</v>
      </c>
      <c r="AF10" s="227">
        <v>2590</v>
      </c>
      <c r="AG10" s="271">
        <v>12360</v>
      </c>
      <c r="AH10" s="316">
        <v>12360</v>
      </c>
      <c r="AI10" s="300">
        <v>-19</v>
      </c>
      <c r="AJ10" s="317">
        <v>0</v>
      </c>
      <c r="AK10" s="163">
        <v>0</v>
      </c>
      <c r="AL10" s="318"/>
      <c r="AM10" s="318"/>
      <c r="AN10" s="318"/>
      <c r="AO10" s="318"/>
    </row>
    <row r="11" spans="1:41" ht="21.75" customHeight="1">
      <c r="A11" s="228"/>
      <c r="B11" s="49" t="s">
        <v>47</v>
      </c>
      <c r="C11" s="227">
        <v>198311</v>
      </c>
      <c r="D11" s="227">
        <v>29188</v>
      </c>
      <c r="E11" s="227">
        <v>187291</v>
      </c>
      <c r="F11" s="227">
        <v>2579</v>
      </c>
      <c r="G11" s="227">
        <v>23672</v>
      </c>
      <c r="H11" s="114">
        <v>82204</v>
      </c>
      <c r="I11" s="114">
        <v>14352</v>
      </c>
      <c r="J11" s="114">
        <v>79553</v>
      </c>
      <c r="K11" s="114">
        <v>1057</v>
      </c>
      <c r="L11" s="114">
        <v>12293</v>
      </c>
      <c r="M11" s="243">
        <v>0.414520626692417</v>
      </c>
      <c r="N11" s="244">
        <v>24191.8</v>
      </c>
      <c r="O11" s="245">
        <v>20966.4</v>
      </c>
      <c r="P11" s="245">
        <v>3225.4</v>
      </c>
      <c r="Q11" s="271">
        <v>8949.01</v>
      </c>
      <c r="R11" s="272">
        <v>7785.49</v>
      </c>
      <c r="S11" s="153">
        <v>1544</v>
      </c>
      <c r="T11" s="154">
        <v>206771</v>
      </c>
      <c r="U11" s="273"/>
      <c r="V11" s="275">
        <v>9813.4</v>
      </c>
      <c r="W11" s="275">
        <v>1651.2</v>
      </c>
      <c r="X11" s="158">
        <v>116107</v>
      </c>
      <c r="Y11" s="301">
        <v>14836</v>
      </c>
      <c r="Z11" s="301">
        <v>107738</v>
      </c>
      <c r="AA11" s="301">
        <v>1522</v>
      </c>
      <c r="AB11" s="301">
        <v>11379</v>
      </c>
      <c r="AC11" s="155">
        <v>11153</v>
      </c>
      <c r="AD11" s="164">
        <v>1574.2</v>
      </c>
      <c r="AE11" s="328" t="s">
        <v>48</v>
      </c>
      <c r="AF11" s="227">
        <v>197075</v>
      </c>
      <c r="AG11" s="271">
        <v>8949.01</v>
      </c>
      <c r="AH11" s="316">
        <v>7785.49</v>
      </c>
      <c r="AI11" s="300">
        <v>1236</v>
      </c>
      <c r="AJ11" s="317">
        <v>0</v>
      </c>
      <c r="AK11" s="163">
        <v>0</v>
      </c>
      <c r="AL11" s="318"/>
      <c r="AM11" s="318"/>
      <c r="AN11" s="319"/>
      <c r="AO11" s="326"/>
    </row>
    <row r="12" spans="1:41" ht="21.75" customHeight="1">
      <c r="A12" s="228"/>
      <c r="B12" s="49" t="s">
        <v>49</v>
      </c>
      <c r="C12" s="227">
        <v>34639</v>
      </c>
      <c r="D12" s="227">
        <v>4867</v>
      </c>
      <c r="E12" s="227">
        <v>32635</v>
      </c>
      <c r="F12" s="227">
        <v>308</v>
      </c>
      <c r="G12" s="227">
        <v>5167</v>
      </c>
      <c r="H12" s="114">
        <v>33705</v>
      </c>
      <c r="I12" s="114">
        <v>4710</v>
      </c>
      <c r="J12" s="114">
        <v>31660</v>
      </c>
      <c r="K12" s="114">
        <v>293</v>
      </c>
      <c r="L12" s="114">
        <v>4975</v>
      </c>
      <c r="M12" s="243">
        <v>0.973036173099685</v>
      </c>
      <c r="N12" s="244">
        <v>3847.3</v>
      </c>
      <c r="O12" s="245">
        <v>3591.4</v>
      </c>
      <c r="P12" s="245">
        <v>255.9</v>
      </c>
      <c r="Q12" s="271">
        <v>10702.74</v>
      </c>
      <c r="R12" s="272">
        <v>9798.51</v>
      </c>
      <c r="S12" s="153">
        <v>1503</v>
      </c>
      <c r="T12" s="154">
        <v>168674</v>
      </c>
      <c r="U12" s="273"/>
      <c r="V12" s="275">
        <v>3515.4</v>
      </c>
      <c r="W12" s="275">
        <v>252.2</v>
      </c>
      <c r="X12" s="158">
        <v>934</v>
      </c>
      <c r="Y12" s="301">
        <v>157</v>
      </c>
      <c r="Z12" s="301">
        <v>975</v>
      </c>
      <c r="AA12" s="301">
        <v>15</v>
      </c>
      <c r="AB12" s="301">
        <v>192</v>
      </c>
      <c r="AC12" s="155">
        <v>76</v>
      </c>
      <c r="AD12" s="164">
        <v>3.7</v>
      </c>
      <c r="AE12" s="328" t="s">
        <v>50</v>
      </c>
      <c r="AF12" s="227">
        <v>33936</v>
      </c>
      <c r="AG12" s="271">
        <v>10702.74</v>
      </c>
      <c r="AH12" s="316">
        <v>9798.51</v>
      </c>
      <c r="AI12" s="300">
        <v>703</v>
      </c>
      <c r="AJ12" s="317">
        <v>0</v>
      </c>
      <c r="AK12" s="163">
        <v>0</v>
      </c>
      <c r="AL12" s="318"/>
      <c r="AM12" s="318"/>
      <c r="AN12" s="319"/>
      <c r="AO12" s="326"/>
    </row>
    <row r="13" spans="1:41" ht="21.75" customHeight="1">
      <c r="A13" s="228"/>
      <c r="B13" s="49" t="s">
        <v>51</v>
      </c>
      <c r="C13" s="227">
        <v>80073</v>
      </c>
      <c r="D13" s="227">
        <v>11422</v>
      </c>
      <c r="E13" s="227">
        <v>62975</v>
      </c>
      <c r="F13" s="227">
        <v>2674</v>
      </c>
      <c r="G13" s="227">
        <v>21416</v>
      </c>
      <c r="H13" s="114">
        <v>8983</v>
      </c>
      <c r="I13" s="114">
        <v>1174</v>
      </c>
      <c r="J13" s="114">
        <v>7780</v>
      </c>
      <c r="K13" s="114">
        <v>170</v>
      </c>
      <c r="L13" s="114">
        <v>1995</v>
      </c>
      <c r="M13" s="243">
        <v>0.112185131067901</v>
      </c>
      <c r="N13" s="244">
        <v>9229.7</v>
      </c>
      <c r="O13" s="245">
        <v>8249.8</v>
      </c>
      <c r="P13" s="245">
        <v>979.9</v>
      </c>
      <c r="Q13" s="271">
        <v>7840.68</v>
      </c>
      <c r="R13" s="272">
        <v>6882.8</v>
      </c>
      <c r="S13" s="153">
        <v>767</v>
      </c>
      <c r="T13" s="154">
        <v>36789</v>
      </c>
      <c r="U13" s="273"/>
      <c r="V13" s="275">
        <v>1035.1</v>
      </c>
      <c r="W13" s="275">
        <v>31.8</v>
      </c>
      <c r="X13" s="158">
        <v>71090</v>
      </c>
      <c r="Y13" s="301">
        <v>10248</v>
      </c>
      <c r="Z13" s="301">
        <v>55195</v>
      </c>
      <c r="AA13" s="301">
        <v>2504</v>
      </c>
      <c r="AB13" s="301">
        <v>19421</v>
      </c>
      <c r="AC13" s="155">
        <v>7214.7</v>
      </c>
      <c r="AD13" s="164">
        <v>948.1</v>
      </c>
      <c r="AE13" s="328" t="s">
        <v>52</v>
      </c>
      <c r="AF13" s="227">
        <v>77411</v>
      </c>
      <c r="AG13" s="271">
        <v>7840.68</v>
      </c>
      <c r="AH13" s="316">
        <v>6882.8</v>
      </c>
      <c r="AI13" s="300">
        <v>2662</v>
      </c>
      <c r="AJ13" s="317">
        <v>0</v>
      </c>
      <c r="AK13" s="163">
        <v>0</v>
      </c>
      <c r="AL13" s="318"/>
      <c r="AM13" s="318"/>
      <c r="AN13" s="319"/>
      <c r="AO13" s="326"/>
    </row>
    <row r="14" spans="1:41" ht="21.75" customHeight="1">
      <c r="A14" s="228"/>
      <c r="B14" s="49" t="s">
        <v>53</v>
      </c>
      <c r="C14" s="227">
        <v>212332</v>
      </c>
      <c r="D14" s="227">
        <v>39793</v>
      </c>
      <c r="E14" s="227">
        <v>203747</v>
      </c>
      <c r="F14" s="227">
        <v>1858</v>
      </c>
      <c r="G14" s="227">
        <v>18828</v>
      </c>
      <c r="H14" s="114">
        <v>141078</v>
      </c>
      <c r="I14" s="114">
        <v>26862</v>
      </c>
      <c r="J14" s="114">
        <v>137682</v>
      </c>
      <c r="K14" s="114">
        <v>1191</v>
      </c>
      <c r="L14" s="114">
        <v>12215</v>
      </c>
      <c r="M14" s="243">
        <v>0.664421754610704</v>
      </c>
      <c r="N14" s="244">
        <v>16721</v>
      </c>
      <c r="O14" s="245">
        <v>16314.9</v>
      </c>
      <c r="P14" s="245">
        <v>406.1</v>
      </c>
      <c r="Q14" s="271">
        <v>5931.5</v>
      </c>
      <c r="R14" s="272">
        <v>4041.78</v>
      </c>
      <c r="S14" s="153">
        <v>1589</v>
      </c>
      <c r="T14" s="154">
        <v>246176</v>
      </c>
      <c r="U14" s="273"/>
      <c r="V14" s="275">
        <v>12126</v>
      </c>
      <c r="W14" s="275">
        <v>185.3</v>
      </c>
      <c r="X14" s="158">
        <v>71254</v>
      </c>
      <c r="Y14" s="301">
        <v>12931</v>
      </c>
      <c r="Z14" s="301">
        <v>66065</v>
      </c>
      <c r="AA14" s="301">
        <v>667</v>
      </c>
      <c r="AB14" s="301">
        <v>6613</v>
      </c>
      <c r="AC14" s="155">
        <v>4188.9</v>
      </c>
      <c r="AD14" s="164">
        <v>220.8</v>
      </c>
      <c r="AE14" s="328" t="s">
        <v>54</v>
      </c>
      <c r="AF14" s="227">
        <v>212535</v>
      </c>
      <c r="AG14" s="271">
        <v>5931.5</v>
      </c>
      <c r="AH14" s="316">
        <v>4041.78</v>
      </c>
      <c r="AI14" s="300">
        <v>-203</v>
      </c>
      <c r="AJ14" s="317">
        <v>0</v>
      </c>
      <c r="AK14" s="163">
        <v>0</v>
      </c>
      <c r="AL14" s="318"/>
      <c r="AM14" s="318"/>
      <c r="AN14" s="319"/>
      <c r="AO14" s="326"/>
    </row>
    <row r="15" spans="1:41" ht="21.75" customHeight="1">
      <c r="A15" s="228"/>
      <c r="B15" s="49" t="s">
        <v>55</v>
      </c>
      <c r="C15" s="227">
        <v>236289</v>
      </c>
      <c r="D15" s="227">
        <v>35811</v>
      </c>
      <c r="E15" s="227">
        <v>220374</v>
      </c>
      <c r="F15" s="227">
        <v>7825</v>
      </c>
      <c r="G15" s="227">
        <v>24680</v>
      </c>
      <c r="H15" s="114">
        <v>24962</v>
      </c>
      <c r="I15" s="114">
        <v>5165</v>
      </c>
      <c r="J15" s="114">
        <v>24543</v>
      </c>
      <c r="K15" s="114">
        <v>390</v>
      </c>
      <c r="L15" s="114">
        <v>2514</v>
      </c>
      <c r="M15" s="243">
        <v>0.105641819974692</v>
      </c>
      <c r="N15" s="244">
        <v>29227.4</v>
      </c>
      <c r="O15" s="245">
        <v>28585.4</v>
      </c>
      <c r="P15" s="245">
        <v>642</v>
      </c>
      <c r="Q15" s="271">
        <v>9193.1</v>
      </c>
      <c r="R15" s="272">
        <v>8871.04</v>
      </c>
      <c r="S15" s="153">
        <v>1197</v>
      </c>
      <c r="T15" s="154">
        <v>66431</v>
      </c>
      <c r="U15" s="273"/>
      <c r="V15" s="275">
        <v>3465</v>
      </c>
      <c r="W15" s="275">
        <v>114.4</v>
      </c>
      <c r="X15" s="158">
        <v>211327</v>
      </c>
      <c r="Y15" s="301">
        <v>30646</v>
      </c>
      <c r="Z15" s="301">
        <v>195831</v>
      </c>
      <c r="AA15" s="301">
        <v>7435</v>
      </c>
      <c r="AB15" s="301">
        <v>22166</v>
      </c>
      <c r="AC15" s="155">
        <v>25120.4</v>
      </c>
      <c r="AD15" s="164">
        <v>527.6</v>
      </c>
      <c r="AE15" s="328" t="s">
        <v>56</v>
      </c>
      <c r="AF15" s="227">
        <v>237695</v>
      </c>
      <c r="AG15" s="271">
        <v>9193.1</v>
      </c>
      <c r="AH15" s="316">
        <v>8871.04</v>
      </c>
      <c r="AI15" s="300">
        <v>-1406</v>
      </c>
      <c r="AJ15" s="317">
        <v>0</v>
      </c>
      <c r="AK15" s="163">
        <v>0</v>
      </c>
      <c r="AL15" s="318"/>
      <c r="AM15" s="318"/>
      <c r="AN15" s="319"/>
      <c r="AO15" s="326"/>
    </row>
    <row r="16" spans="1:54" s="205" customFormat="1" ht="21.75" customHeight="1">
      <c r="A16" s="229"/>
      <c r="B16" s="223" t="s">
        <v>57</v>
      </c>
      <c r="C16" s="224">
        <f>H16+X16</f>
        <v>919066</v>
      </c>
      <c r="D16" s="224">
        <f>I16+Y16</f>
        <v>138316</v>
      </c>
      <c r="E16" s="224">
        <f>J16+Z16</f>
        <v>842485</v>
      </c>
      <c r="F16" s="224">
        <f>K16+AA16</f>
        <v>18285</v>
      </c>
      <c r="G16" s="224">
        <f>L16+AB16</f>
        <v>127650</v>
      </c>
      <c r="H16" s="230">
        <f>SUM(H7:H15)</f>
        <v>326469</v>
      </c>
      <c r="I16" s="230">
        <f>SUM(I7:I15)</f>
        <v>56028</v>
      </c>
      <c r="J16" s="230">
        <f>SUM(J7:J15)</f>
        <v>312244</v>
      </c>
      <c r="K16" s="230">
        <f>SUM(K7:K15)</f>
        <v>3657</v>
      </c>
      <c r="L16" s="230">
        <f>SUM(L7:L15)</f>
        <v>42177</v>
      </c>
      <c r="M16" s="240">
        <f>H16/C16</f>
        <v>0.35521823242291634</v>
      </c>
      <c r="N16" s="241">
        <f>O16+P16</f>
        <v>96095.8</v>
      </c>
      <c r="O16" s="242">
        <f aca="true" t="shared" si="3" ref="O16:T16">SUM(O7:O15)</f>
        <v>89697.1</v>
      </c>
      <c r="P16" s="242">
        <f t="shared" si="3"/>
        <v>6398.7</v>
      </c>
      <c r="Q16" s="225">
        <f>SUMPRODUCT(H7:H15,Q7:Q15)/SUM(H7:H15)</f>
        <v>7648.07839865347</v>
      </c>
      <c r="R16" s="276">
        <f>SUMPRODUCT(X7:X15,R7:R15)/SUM(X7:X15)</f>
        <v>7068.932363562421</v>
      </c>
      <c r="S16" s="147">
        <f t="shared" si="3"/>
        <v>8047</v>
      </c>
      <c r="T16" s="148">
        <f t="shared" si="3"/>
        <v>896645</v>
      </c>
      <c r="U16" s="267"/>
      <c r="V16" s="277">
        <f aca="true" t="shared" si="4" ref="V16:AD16">SUM(V7:V15)</f>
        <v>33488</v>
      </c>
      <c r="W16" s="278">
        <f t="shared" si="4"/>
        <v>2509.0000000000005</v>
      </c>
      <c r="X16" s="279">
        <f t="shared" si="4"/>
        <v>592597</v>
      </c>
      <c r="Y16" s="279">
        <f t="shared" si="4"/>
        <v>82288</v>
      </c>
      <c r="Z16" s="279">
        <f t="shared" si="4"/>
        <v>530241</v>
      </c>
      <c r="AA16" s="279">
        <f t="shared" si="4"/>
        <v>14628</v>
      </c>
      <c r="AB16" s="279">
        <f t="shared" si="4"/>
        <v>85473</v>
      </c>
      <c r="AC16" s="302">
        <f t="shared" si="4"/>
        <v>56209.1</v>
      </c>
      <c r="AD16" s="303">
        <f t="shared" si="4"/>
        <v>3889.7</v>
      </c>
      <c r="AE16" s="223" t="s">
        <v>57</v>
      </c>
      <c r="AF16" s="224">
        <f>SUM(AF7:AF15)</f>
        <v>915957</v>
      </c>
      <c r="AG16" s="320">
        <v>7392.26699788745</v>
      </c>
      <c r="AH16" s="320">
        <v>6958.73441978459</v>
      </c>
      <c r="AI16" s="300">
        <f>C16-AF16</f>
        <v>3109</v>
      </c>
      <c r="AJ16" s="317">
        <f>Q16-AG16</f>
        <v>255.8114007660197</v>
      </c>
      <c r="AK16" s="163">
        <f>R16-AH16</f>
        <v>110.19794377783182</v>
      </c>
      <c r="AL16" s="321"/>
      <c r="AM16" s="321"/>
      <c r="AN16" s="322"/>
      <c r="AO16" s="327"/>
      <c r="AP16" s="322"/>
      <c r="AQ16" s="322"/>
      <c r="AR16" s="322"/>
      <c r="AS16" s="322"/>
      <c r="AT16" s="322"/>
      <c r="AU16" s="322"/>
      <c r="AV16" s="322"/>
      <c r="AW16" s="322"/>
      <c r="AX16" s="322"/>
      <c r="AY16" s="322"/>
      <c r="AZ16" s="322"/>
      <c r="BA16" s="322"/>
      <c r="BB16" s="322"/>
    </row>
    <row r="17" spans="1:41" ht="21.75" customHeight="1">
      <c r="A17" s="226" t="s">
        <v>58</v>
      </c>
      <c r="B17" s="49" t="s">
        <v>59</v>
      </c>
      <c r="C17" s="227">
        <v>230178</v>
      </c>
      <c r="D17" s="227">
        <v>18607</v>
      </c>
      <c r="E17" s="227">
        <v>201718</v>
      </c>
      <c r="F17" s="227">
        <v>2778</v>
      </c>
      <c r="G17" s="227">
        <v>40032</v>
      </c>
      <c r="H17" s="114">
        <v>40356</v>
      </c>
      <c r="I17" s="114">
        <v>4095</v>
      </c>
      <c r="J17" s="114">
        <v>44815</v>
      </c>
      <c r="K17" s="114">
        <v>353</v>
      </c>
      <c r="L17" s="114">
        <v>8269</v>
      </c>
      <c r="M17" s="243">
        <v>0.175325183119151</v>
      </c>
      <c r="N17" s="244">
        <v>15894.2</v>
      </c>
      <c r="O17" s="245">
        <v>15209.8</v>
      </c>
      <c r="P17" s="245">
        <v>684.4</v>
      </c>
      <c r="Q17" s="271">
        <v>5578.93</v>
      </c>
      <c r="R17" s="272">
        <v>3736.36</v>
      </c>
      <c r="S17" s="153">
        <v>966</v>
      </c>
      <c r="T17" s="154">
        <v>124279</v>
      </c>
      <c r="U17" s="273"/>
      <c r="V17" s="280">
        <v>3778.9</v>
      </c>
      <c r="W17" s="281">
        <v>277.6</v>
      </c>
      <c r="X17" s="282">
        <v>189822</v>
      </c>
      <c r="Y17" s="282">
        <v>14512</v>
      </c>
      <c r="Z17" s="282">
        <v>156903</v>
      </c>
      <c r="AA17" s="282">
        <v>2425</v>
      </c>
      <c r="AB17" s="282">
        <v>31763</v>
      </c>
      <c r="AC17" s="155">
        <v>11430.9</v>
      </c>
      <c r="AD17" s="164">
        <v>406.8</v>
      </c>
      <c r="AE17" s="328" t="s">
        <v>60</v>
      </c>
      <c r="AF17" s="227">
        <v>226117</v>
      </c>
      <c r="AG17" s="271">
        <v>5578.93</v>
      </c>
      <c r="AH17" s="316">
        <v>3736.36</v>
      </c>
      <c r="AI17" s="300">
        <v>4061</v>
      </c>
      <c r="AJ17" s="317">
        <v>0</v>
      </c>
      <c r="AK17" s="163">
        <v>0</v>
      </c>
      <c r="AL17" s="318"/>
      <c r="AM17" s="318"/>
      <c r="AN17" s="319"/>
      <c r="AO17" s="326"/>
    </row>
    <row r="18" spans="1:41" ht="21.75" customHeight="1">
      <c r="A18" s="228"/>
      <c r="B18" s="49" t="s">
        <v>61</v>
      </c>
      <c r="C18" s="227">
        <v>153293</v>
      </c>
      <c r="D18" s="227">
        <v>12746</v>
      </c>
      <c r="E18" s="227">
        <v>112927</v>
      </c>
      <c r="F18" s="227">
        <v>4985</v>
      </c>
      <c r="G18" s="227">
        <v>44665</v>
      </c>
      <c r="H18" s="114">
        <v>22096</v>
      </c>
      <c r="I18" s="114">
        <v>1297</v>
      </c>
      <c r="J18" s="114">
        <v>18167</v>
      </c>
      <c r="K18" s="114">
        <v>273</v>
      </c>
      <c r="L18" s="114">
        <v>5289</v>
      </c>
      <c r="M18" s="243">
        <v>0.144142263508445</v>
      </c>
      <c r="N18" s="244">
        <v>7521.7</v>
      </c>
      <c r="O18" s="245">
        <v>7521.7</v>
      </c>
      <c r="P18" s="245">
        <v>0</v>
      </c>
      <c r="Q18" s="271">
        <v>5280.82</v>
      </c>
      <c r="R18" s="272">
        <v>3377.97</v>
      </c>
      <c r="S18" s="153">
        <v>616</v>
      </c>
      <c r="T18" s="154">
        <v>47087</v>
      </c>
      <c r="U18" s="273"/>
      <c r="V18" s="281">
        <v>1605.3</v>
      </c>
      <c r="W18" s="281"/>
      <c r="X18" s="282">
        <v>131197</v>
      </c>
      <c r="Y18" s="282">
        <v>11449</v>
      </c>
      <c r="Z18" s="282">
        <v>94760</v>
      </c>
      <c r="AA18" s="282">
        <v>4712</v>
      </c>
      <c r="AB18" s="282">
        <v>39376</v>
      </c>
      <c r="AC18" s="155">
        <v>5916.4</v>
      </c>
      <c r="AD18" s="164"/>
      <c r="AE18" s="328" t="s">
        <v>62</v>
      </c>
      <c r="AF18" s="227">
        <v>153264</v>
      </c>
      <c r="AG18" s="271">
        <v>5280.82</v>
      </c>
      <c r="AH18" s="316">
        <v>3377.97</v>
      </c>
      <c r="AI18" s="300">
        <v>29</v>
      </c>
      <c r="AJ18" s="317">
        <v>0</v>
      </c>
      <c r="AK18" s="163">
        <v>0</v>
      </c>
      <c r="AL18" s="318"/>
      <c r="AM18" s="318"/>
      <c r="AO18" s="326"/>
    </row>
    <row r="19" spans="1:41" ht="21.75" customHeight="1">
      <c r="A19" s="228"/>
      <c r="B19" s="49" t="s">
        <v>63</v>
      </c>
      <c r="C19" s="227">
        <v>113937</v>
      </c>
      <c r="D19" s="227">
        <v>18608</v>
      </c>
      <c r="E19" s="227">
        <v>72034</v>
      </c>
      <c r="F19" s="227">
        <v>1997</v>
      </c>
      <c r="G19" s="227">
        <v>40182</v>
      </c>
      <c r="H19" s="114">
        <v>23679</v>
      </c>
      <c r="I19" s="114">
        <v>2413</v>
      </c>
      <c r="J19" s="114">
        <v>15976</v>
      </c>
      <c r="K19" s="114">
        <v>139</v>
      </c>
      <c r="L19" s="114">
        <v>7591</v>
      </c>
      <c r="M19" s="243">
        <v>0.207825377182127</v>
      </c>
      <c r="N19" s="244">
        <v>3721.5</v>
      </c>
      <c r="O19" s="245">
        <v>3663.3</v>
      </c>
      <c r="P19" s="245">
        <v>58.2</v>
      </c>
      <c r="Q19" s="271">
        <v>4634.57</v>
      </c>
      <c r="R19" s="272">
        <v>3238.82</v>
      </c>
      <c r="S19" s="153">
        <v>624</v>
      </c>
      <c r="T19" s="154">
        <v>50573</v>
      </c>
      <c r="U19" s="273"/>
      <c r="V19" s="281">
        <v>1264.8</v>
      </c>
      <c r="W19" s="281">
        <v>41.4</v>
      </c>
      <c r="X19" s="282">
        <v>90258</v>
      </c>
      <c r="Y19" s="282">
        <v>16195</v>
      </c>
      <c r="Z19" s="282">
        <v>56058</v>
      </c>
      <c r="AA19" s="282">
        <v>1858</v>
      </c>
      <c r="AB19" s="282">
        <v>32591</v>
      </c>
      <c r="AC19" s="155">
        <v>2398.5</v>
      </c>
      <c r="AD19" s="164">
        <v>16.8</v>
      </c>
      <c r="AE19" s="328" t="s">
        <v>64</v>
      </c>
      <c r="AF19" s="227">
        <v>113998</v>
      </c>
      <c r="AG19" s="271">
        <v>4634.57</v>
      </c>
      <c r="AH19" s="316">
        <v>3238.82</v>
      </c>
      <c r="AI19" s="300">
        <v>-61</v>
      </c>
      <c r="AJ19" s="317">
        <v>0</v>
      </c>
      <c r="AK19" s="163">
        <v>0</v>
      </c>
      <c r="AL19" s="318"/>
      <c r="AM19" s="318"/>
      <c r="AN19" s="319"/>
      <c r="AO19" s="326"/>
    </row>
    <row r="20" spans="1:41" ht="21.75" customHeight="1">
      <c r="A20" s="228"/>
      <c r="B20" s="49" t="s">
        <v>65</v>
      </c>
      <c r="C20" s="227">
        <v>129709</v>
      </c>
      <c r="D20" s="227">
        <v>24081</v>
      </c>
      <c r="E20" s="227">
        <v>96710</v>
      </c>
      <c r="F20" s="227">
        <v>3005</v>
      </c>
      <c r="G20" s="227">
        <v>42960</v>
      </c>
      <c r="H20" s="114">
        <v>37846</v>
      </c>
      <c r="I20" s="114">
        <v>7505</v>
      </c>
      <c r="J20" s="114">
        <v>32878</v>
      </c>
      <c r="K20" s="114">
        <v>822</v>
      </c>
      <c r="L20" s="114">
        <v>11816</v>
      </c>
      <c r="M20" s="243">
        <v>0.291776206739702</v>
      </c>
      <c r="N20" s="244">
        <v>10415.6</v>
      </c>
      <c r="O20" s="245">
        <v>10368.7</v>
      </c>
      <c r="P20" s="245">
        <v>46.9</v>
      </c>
      <c r="Q20" s="271">
        <v>6371.71</v>
      </c>
      <c r="R20" s="272">
        <v>4409.19</v>
      </c>
      <c r="S20" s="153">
        <v>411</v>
      </c>
      <c r="T20" s="154">
        <v>72572</v>
      </c>
      <c r="U20" s="273"/>
      <c r="V20" s="281">
        <v>3831.3</v>
      </c>
      <c r="W20" s="281">
        <v>9.4</v>
      </c>
      <c r="X20" s="282">
        <v>91863</v>
      </c>
      <c r="Y20" s="282">
        <v>16576</v>
      </c>
      <c r="Z20" s="282">
        <v>63832</v>
      </c>
      <c r="AA20" s="282">
        <v>2183</v>
      </c>
      <c r="AB20" s="282">
        <v>31144</v>
      </c>
      <c r="AC20" s="155">
        <v>6537.4</v>
      </c>
      <c r="AD20" s="164">
        <v>37.5</v>
      </c>
      <c r="AE20" s="328" t="s">
        <v>65</v>
      </c>
      <c r="AF20" s="227">
        <v>129673</v>
      </c>
      <c r="AG20" s="271">
        <v>6371.71</v>
      </c>
      <c r="AH20" s="316">
        <v>4409.19</v>
      </c>
      <c r="AI20" s="300">
        <v>36</v>
      </c>
      <c r="AJ20" s="317">
        <v>0</v>
      </c>
      <c r="AK20" s="163">
        <v>0</v>
      </c>
      <c r="AL20" s="318"/>
      <c r="AM20" s="318"/>
      <c r="AN20" s="319"/>
      <c r="AO20" s="326"/>
    </row>
    <row r="21" spans="1:41" ht="21.75" customHeight="1">
      <c r="A21" s="228"/>
      <c r="B21" s="49" t="s">
        <v>66</v>
      </c>
      <c r="C21" s="227">
        <v>418591</v>
      </c>
      <c r="D21" s="227">
        <v>62079</v>
      </c>
      <c r="E21" s="227">
        <v>384661</v>
      </c>
      <c r="F21" s="227">
        <v>7355</v>
      </c>
      <c r="G21" s="227">
        <v>54582</v>
      </c>
      <c r="H21" s="114">
        <v>133825</v>
      </c>
      <c r="I21" s="114">
        <v>19890</v>
      </c>
      <c r="J21" s="114">
        <v>139239</v>
      </c>
      <c r="K21" s="114">
        <v>2304</v>
      </c>
      <c r="L21" s="114">
        <v>17755</v>
      </c>
      <c r="M21" s="243">
        <v>0.319703481441311</v>
      </c>
      <c r="N21" s="244">
        <v>27239.6</v>
      </c>
      <c r="O21" s="245">
        <v>26517.3</v>
      </c>
      <c r="P21" s="245">
        <v>722.3</v>
      </c>
      <c r="Q21" s="271">
        <v>5225.48</v>
      </c>
      <c r="R21" s="272">
        <v>3393.6</v>
      </c>
      <c r="S21" s="153">
        <v>2113</v>
      </c>
      <c r="T21" s="154">
        <v>232934</v>
      </c>
      <c r="U21" s="273"/>
      <c r="V21" s="281">
        <v>11113.9</v>
      </c>
      <c r="W21" s="281">
        <v>71.5</v>
      </c>
      <c r="X21" s="282">
        <v>284766</v>
      </c>
      <c r="Y21" s="282">
        <v>42189</v>
      </c>
      <c r="Z21" s="282">
        <v>245422</v>
      </c>
      <c r="AA21" s="282">
        <v>5051</v>
      </c>
      <c r="AB21" s="282">
        <v>36827</v>
      </c>
      <c r="AC21" s="155">
        <v>15403.4</v>
      </c>
      <c r="AD21" s="164">
        <v>650.8</v>
      </c>
      <c r="AE21" s="328" t="s">
        <v>67</v>
      </c>
      <c r="AF21" s="227">
        <v>418478</v>
      </c>
      <c r="AG21" s="271">
        <v>5225.48</v>
      </c>
      <c r="AH21" s="316">
        <v>3393.6</v>
      </c>
      <c r="AI21" s="300">
        <v>113</v>
      </c>
      <c r="AJ21" s="317">
        <v>0</v>
      </c>
      <c r="AK21" s="163">
        <v>0</v>
      </c>
      <c r="AL21" s="318"/>
      <c r="AM21" s="318"/>
      <c r="AO21" s="326"/>
    </row>
    <row r="22" spans="1:41" ht="21.75" customHeight="1">
      <c r="A22" s="228"/>
      <c r="B22" s="49" t="s">
        <v>68</v>
      </c>
      <c r="C22" s="227">
        <v>220984</v>
      </c>
      <c r="D22" s="227">
        <v>74258</v>
      </c>
      <c r="E22" s="227">
        <v>193571</v>
      </c>
      <c r="F22" s="227">
        <v>19068</v>
      </c>
      <c r="G22" s="227">
        <v>31040</v>
      </c>
      <c r="H22" s="114">
        <v>119602</v>
      </c>
      <c r="I22" s="114">
        <v>40631</v>
      </c>
      <c r="J22" s="114">
        <v>106648</v>
      </c>
      <c r="K22" s="114">
        <v>10361</v>
      </c>
      <c r="L22" s="114">
        <v>16971</v>
      </c>
      <c r="M22" s="243">
        <v>0.541224704050972</v>
      </c>
      <c r="N22" s="244">
        <v>14388.3</v>
      </c>
      <c r="O22" s="245">
        <v>14174.1</v>
      </c>
      <c r="P22" s="245">
        <v>214.2</v>
      </c>
      <c r="Q22" s="271">
        <v>3872.02</v>
      </c>
      <c r="R22" s="272">
        <v>3246.31</v>
      </c>
      <c r="S22" s="153">
        <v>1371</v>
      </c>
      <c r="T22" s="154">
        <v>124559</v>
      </c>
      <c r="U22" s="273"/>
      <c r="V22" s="281">
        <v>8595</v>
      </c>
      <c r="W22" s="281">
        <v>98</v>
      </c>
      <c r="X22" s="282">
        <v>101382</v>
      </c>
      <c r="Y22" s="282">
        <v>33627</v>
      </c>
      <c r="Z22" s="282">
        <v>86923</v>
      </c>
      <c r="AA22" s="282">
        <v>8707</v>
      </c>
      <c r="AB22" s="282">
        <v>14069</v>
      </c>
      <c r="AC22" s="155">
        <v>5579.1</v>
      </c>
      <c r="AD22" s="164">
        <v>116.2</v>
      </c>
      <c r="AE22" s="328" t="s">
        <v>69</v>
      </c>
      <c r="AF22" s="227">
        <v>226116</v>
      </c>
      <c r="AG22" s="271">
        <v>3872.02</v>
      </c>
      <c r="AH22" s="316">
        <v>3246.31</v>
      </c>
      <c r="AI22" s="300">
        <v>-5132</v>
      </c>
      <c r="AJ22" s="317">
        <v>0</v>
      </c>
      <c r="AK22" s="163">
        <v>0</v>
      </c>
      <c r="AL22" s="318"/>
      <c r="AM22" s="318"/>
      <c r="AO22" s="326"/>
    </row>
    <row r="23" spans="1:41" ht="21.75" customHeight="1">
      <c r="A23" s="228"/>
      <c r="B23" s="49" t="s">
        <v>70</v>
      </c>
      <c r="C23" s="227">
        <v>484611</v>
      </c>
      <c r="D23" s="227">
        <v>88159</v>
      </c>
      <c r="E23" s="227">
        <v>441616</v>
      </c>
      <c r="F23" s="227">
        <v>14982</v>
      </c>
      <c r="G23" s="227">
        <v>61054</v>
      </c>
      <c r="H23" s="114">
        <v>160656</v>
      </c>
      <c r="I23" s="114">
        <v>31871</v>
      </c>
      <c r="J23" s="114">
        <v>151561</v>
      </c>
      <c r="K23" s="114">
        <v>5120</v>
      </c>
      <c r="L23" s="114">
        <v>21882</v>
      </c>
      <c r="M23" s="243">
        <v>0.331515380377251</v>
      </c>
      <c r="N23" s="244">
        <v>21272.1</v>
      </c>
      <c r="O23" s="245">
        <v>20973.4</v>
      </c>
      <c r="P23" s="245">
        <v>298.7</v>
      </c>
      <c r="Q23" s="271">
        <v>4770.42</v>
      </c>
      <c r="R23" s="272">
        <v>2909.19</v>
      </c>
      <c r="S23" s="153">
        <v>2499</v>
      </c>
      <c r="T23" s="154">
        <v>245049</v>
      </c>
      <c r="U23" s="273"/>
      <c r="V23" s="281">
        <v>8219.2</v>
      </c>
      <c r="W23" s="281">
        <v>46.7</v>
      </c>
      <c r="X23" s="282">
        <v>323955</v>
      </c>
      <c r="Y23" s="282">
        <v>56288</v>
      </c>
      <c r="Z23" s="282">
        <v>290055</v>
      </c>
      <c r="AA23" s="282">
        <v>9862</v>
      </c>
      <c r="AB23" s="282">
        <v>39172</v>
      </c>
      <c r="AC23" s="155">
        <v>12754.2</v>
      </c>
      <c r="AD23" s="164">
        <v>252</v>
      </c>
      <c r="AE23" s="328" t="s">
        <v>71</v>
      </c>
      <c r="AF23" s="227">
        <v>485493</v>
      </c>
      <c r="AG23" s="271">
        <v>4770.42</v>
      </c>
      <c r="AH23" s="316">
        <v>2909.19</v>
      </c>
      <c r="AI23" s="300">
        <v>-882</v>
      </c>
      <c r="AJ23" s="317">
        <v>0</v>
      </c>
      <c r="AK23" s="163">
        <v>0</v>
      </c>
      <c r="AL23" s="318"/>
      <c r="AM23" s="318"/>
      <c r="AN23" s="319"/>
      <c r="AO23" s="326"/>
    </row>
    <row r="24" spans="1:41" ht="21.75" customHeight="1">
      <c r="A24" s="228"/>
      <c r="B24" s="49" t="s">
        <v>72</v>
      </c>
      <c r="C24" s="227">
        <v>253979</v>
      </c>
      <c r="D24" s="227">
        <v>42027</v>
      </c>
      <c r="E24" s="227">
        <v>221283</v>
      </c>
      <c r="F24" s="227">
        <v>1471</v>
      </c>
      <c r="G24" s="227">
        <v>48843</v>
      </c>
      <c r="H24" s="114">
        <v>57510</v>
      </c>
      <c r="I24" s="114">
        <v>11118</v>
      </c>
      <c r="J24" s="114">
        <v>51165</v>
      </c>
      <c r="K24" s="114">
        <v>280</v>
      </c>
      <c r="L24" s="114">
        <v>12600</v>
      </c>
      <c r="M24" s="243">
        <v>0.226436043924891</v>
      </c>
      <c r="N24" s="244">
        <v>28713.3</v>
      </c>
      <c r="O24" s="245">
        <v>17553.4</v>
      </c>
      <c r="P24" s="245">
        <v>11159.9</v>
      </c>
      <c r="Q24" s="271">
        <v>5760.13</v>
      </c>
      <c r="R24" s="272">
        <v>3988.63</v>
      </c>
      <c r="S24" s="153">
        <v>1677</v>
      </c>
      <c r="T24" s="154">
        <v>157747</v>
      </c>
      <c r="U24" s="273"/>
      <c r="V24" s="281">
        <v>4991.7</v>
      </c>
      <c r="W24" s="281">
        <v>2473.5</v>
      </c>
      <c r="X24" s="282">
        <v>196469</v>
      </c>
      <c r="Y24" s="282">
        <v>30909</v>
      </c>
      <c r="Z24" s="282">
        <v>170118</v>
      </c>
      <c r="AA24" s="282">
        <v>1191</v>
      </c>
      <c r="AB24" s="282">
        <v>36243</v>
      </c>
      <c r="AC24" s="155">
        <v>12561.7</v>
      </c>
      <c r="AD24" s="164">
        <v>8686.4</v>
      </c>
      <c r="AE24" s="328" t="s">
        <v>73</v>
      </c>
      <c r="AF24" s="227">
        <v>262557</v>
      </c>
      <c r="AG24" s="271">
        <v>5760.13</v>
      </c>
      <c r="AH24" s="316">
        <v>3988.63</v>
      </c>
      <c r="AI24" s="300">
        <v>-8578</v>
      </c>
      <c r="AJ24" s="317">
        <v>0</v>
      </c>
      <c r="AK24" s="163">
        <v>0</v>
      </c>
      <c r="AL24" s="318"/>
      <c r="AM24" s="318"/>
      <c r="AN24" s="319"/>
      <c r="AO24" s="326"/>
    </row>
    <row r="25" spans="1:41" ht="21.75" customHeight="1">
      <c r="A25" s="228"/>
      <c r="B25" s="49" t="s">
        <v>74</v>
      </c>
      <c r="C25" s="227">
        <v>481851</v>
      </c>
      <c r="D25" s="227">
        <v>94720</v>
      </c>
      <c r="E25" s="227">
        <v>411581</v>
      </c>
      <c r="F25" s="227">
        <v>22565</v>
      </c>
      <c r="G25" s="227">
        <v>81068</v>
      </c>
      <c r="H25" s="114">
        <v>101183</v>
      </c>
      <c r="I25" s="114">
        <v>21367</v>
      </c>
      <c r="J25" s="114">
        <v>89978</v>
      </c>
      <c r="K25" s="114">
        <v>3840</v>
      </c>
      <c r="L25" s="114">
        <v>16427</v>
      </c>
      <c r="M25" s="243">
        <v>0.209988149863755</v>
      </c>
      <c r="N25" s="244">
        <v>28289.7</v>
      </c>
      <c r="O25" s="245">
        <v>27579.1</v>
      </c>
      <c r="P25" s="245">
        <v>710.6</v>
      </c>
      <c r="Q25" s="271">
        <v>6215.1</v>
      </c>
      <c r="R25" s="272">
        <v>3288.41</v>
      </c>
      <c r="S25" s="153">
        <v>2370</v>
      </c>
      <c r="T25" s="154">
        <v>128739</v>
      </c>
      <c r="U25" s="273"/>
      <c r="V25" s="281">
        <v>9239.5</v>
      </c>
      <c r="W25" s="281">
        <v>129.6</v>
      </c>
      <c r="X25" s="282">
        <v>380668</v>
      </c>
      <c r="Y25" s="282">
        <v>73353</v>
      </c>
      <c r="Z25" s="282">
        <v>321603</v>
      </c>
      <c r="AA25" s="282">
        <v>18725</v>
      </c>
      <c r="AB25" s="282">
        <v>64641</v>
      </c>
      <c r="AC25" s="155">
        <v>18339.6</v>
      </c>
      <c r="AD25" s="164">
        <v>581</v>
      </c>
      <c r="AE25" s="328" t="s">
        <v>75</v>
      </c>
      <c r="AF25" s="227">
        <v>481454</v>
      </c>
      <c r="AG25" s="271">
        <v>6215.1</v>
      </c>
      <c r="AH25" s="316">
        <v>3288.41</v>
      </c>
      <c r="AI25" s="300">
        <v>397</v>
      </c>
      <c r="AJ25" s="317">
        <v>0</v>
      </c>
      <c r="AK25" s="163">
        <v>0</v>
      </c>
      <c r="AL25" s="318"/>
      <c r="AM25" s="318"/>
      <c r="AN25" s="319"/>
      <c r="AO25" s="326"/>
    </row>
    <row r="26" spans="1:41" ht="21.75" customHeight="1">
      <c r="A26" s="228"/>
      <c r="B26" s="49" t="s">
        <v>76</v>
      </c>
      <c r="C26" s="227">
        <v>29011</v>
      </c>
      <c r="D26" s="227">
        <v>8016</v>
      </c>
      <c r="E26" s="227">
        <v>27864</v>
      </c>
      <c r="F26" s="227">
        <v>393</v>
      </c>
      <c r="G26" s="227">
        <v>1629</v>
      </c>
      <c r="H26" s="114">
        <v>2507</v>
      </c>
      <c r="I26" s="114">
        <v>641</v>
      </c>
      <c r="J26" s="114">
        <v>2381</v>
      </c>
      <c r="K26" s="114">
        <v>11</v>
      </c>
      <c r="L26" s="114">
        <v>94</v>
      </c>
      <c r="M26" s="243">
        <v>0.0864154975698873</v>
      </c>
      <c r="N26" s="244">
        <v>2237.8</v>
      </c>
      <c r="O26" s="245">
        <v>2061.8</v>
      </c>
      <c r="P26" s="245">
        <v>176</v>
      </c>
      <c r="Q26" s="271">
        <v>5886.32</v>
      </c>
      <c r="R26" s="272">
        <v>4970.53</v>
      </c>
      <c r="S26" s="153">
        <v>206</v>
      </c>
      <c r="T26" s="154">
        <v>5328</v>
      </c>
      <c r="U26" s="273"/>
      <c r="V26" s="281">
        <v>203.6</v>
      </c>
      <c r="W26" s="281">
        <v>24.2</v>
      </c>
      <c r="X26" s="282">
        <v>26504</v>
      </c>
      <c r="Y26" s="282">
        <v>7375</v>
      </c>
      <c r="Z26" s="282">
        <v>25483</v>
      </c>
      <c r="AA26" s="282">
        <v>382</v>
      </c>
      <c r="AB26" s="282">
        <v>1535</v>
      </c>
      <c r="AC26" s="155">
        <v>1858.2</v>
      </c>
      <c r="AD26" s="164">
        <v>151.8</v>
      </c>
      <c r="AE26" s="328" t="s">
        <v>77</v>
      </c>
      <c r="AF26" s="227">
        <v>29044</v>
      </c>
      <c r="AG26" s="271">
        <v>5886.32</v>
      </c>
      <c r="AH26" s="316">
        <v>4970.53</v>
      </c>
      <c r="AI26" s="300">
        <v>-33</v>
      </c>
      <c r="AJ26" s="317">
        <v>0</v>
      </c>
      <c r="AK26" s="163">
        <v>0</v>
      </c>
      <c r="AL26" s="318"/>
      <c r="AM26" s="318"/>
      <c r="AN26" s="319"/>
      <c r="AO26" s="326"/>
    </row>
    <row r="27" spans="1:54" s="205" customFormat="1" ht="21.75" customHeight="1">
      <c r="A27" s="229"/>
      <c r="B27" s="223" t="s">
        <v>57</v>
      </c>
      <c r="C27" s="224">
        <f>H27+X27</f>
        <v>2516144</v>
      </c>
      <c r="D27" s="224">
        <f>I27+Y27</f>
        <v>443301</v>
      </c>
      <c r="E27" s="224">
        <f>J27+Z27</f>
        <v>2163965</v>
      </c>
      <c r="F27" s="224">
        <f>K27+AA27</f>
        <v>78599</v>
      </c>
      <c r="G27" s="224">
        <f>L27+AB27</f>
        <v>446055</v>
      </c>
      <c r="H27" s="230">
        <f>SUM(H17:H26)</f>
        <v>699260</v>
      </c>
      <c r="I27" s="230">
        <f>SUM(I17:I26)</f>
        <v>140828</v>
      </c>
      <c r="J27" s="230">
        <f>SUM(J17:J26)</f>
        <v>652808</v>
      </c>
      <c r="K27" s="230">
        <f>SUM(K17:K26)</f>
        <v>23503</v>
      </c>
      <c r="L27" s="230">
        <f>SUM(L17:L26)</f>
        <v>118694</v>
      </c>
      <c r="M27" s="240">
        <f>H27/C27</f>
        <v>0.2779093724365537</v>
      </c>
      <c r="N27" s="241">
        <f>O27+P27</f>
        <v>159693.80000000002</v>
      </c>
      <c r="O27" s="242">
        <f aca="true" t="shared" si="5" ref="O27:T27">SUM(O17:O26)</f>
        <v>145622.6</v>
      </c>
      <c r="P27" s="242">
        <f t="shared" si="5"/>
        <v>14071.2</v>
      </c>
      <c r="Q27" s="225">
        <f>SUMPRODUCT(H17:H26,Q17:Q26)/SUM(H17:H26)</f>
        <v>5143.14611716672</v>
      </c>
      <c r="R27" s="276">
        <f>SUMPRODUCT(X17:X26,R17:R26)/SUM(X17:X26)</f>
        <v>3442.659614747007</v>
      </c>
      <c r="S27" s="147">
        <f t="shared" si="5"/>
        <v>12853</v>
      </c>
      <c r="T27" s="148">
        <f t="shared" si="5"/>
        <v>1188867</v>
      </c>
      <c r="U27" s="267"/>
      <c r="V27" s="278">
        <f aca="true" t="shared" si="6" ref="V27:AD27">SUM(V17:V26)</f>
        <v>52843.19999999999</v>
      </c>
      <c r="W27" s="278">
        <f t="shared" si="6"/>
        <v>3171.8999999999996</v>
      </c>
      <c r="X27" s="279">
        <f t="shared" si="6"/>
        <v>1816884</v>
      </c>
      <c r="Y27" s="279">
        <f t="shared" si="6"/>
        <v>302473</v>
      </c>
      <c r="Z27" s="279">
        <f t="shared" si="6"/>
        <v>1511157</v>
      </c>
      <c r="AA27" s="279">
        <f t="shared" si="6"/>
        <v>55096</v>
      </c>
      <c r="AB27" s="279">
        <f t="shared" si="6"/>
        <v>327361</v>
      </c>
      <c r="AC27" s="302">
        <f t="shared" si="6"/>
        <v>92779.39999999998</v>
      </c>
      <c r="AD27" s="303">
        <f t="shared" si="6"/>
        <v>10899.3</v>
      </c>
      <c r="AE27" s="223" t="s">
        <v>57</v>
      </c>
      <c r="AF27" s="224">
        <f>SUM(AF17:AF26)</f>
        <v>2526194</v>
      </c>
      <c r="AG27" s="320">
        <v>5017</v>
      </c>
      <c r="AH27" s="320">
        <v>3353.97755453753</v>
      </c>
      <c r="AI27" s="300">
        <f>C27-AF27</f>
        <v>-10050</v>
      </c>
      <c r="AJ27" s="317">
        <f>Q27-AG27</f>
        <v>126.1461171667197</v>
      </c>
      <c r="AK27" s="163">
        <f>R27-AH27</f>
        <v>88.68206020947673</v>
      </c>
      <c r="AL27" s="321"/>
      <c r="AM27" s="321"/>
      <c r="AN27" s="322"/>
      <c r="AO27" s="327"/>
      <c r="AP27" s="322"/>
      <c r="AQ27" s="322"/>
      <c r="AR27" s="322"/>
      <c r="AS27" s="322"/>
      <c r="AT27" s="322"/>
      <c r="AU27" s="322"/>
      <c r="AV27" s="322"/>
      <c r="AW27" s="322"/>
      <c r="AX27" s="322"/>
      <c r="AY27" s="322"/>
      <c r="AZ27" s="322"/>
      <c r="BA27" s="322"/>
      <c r="BB27" s="322"/>
    </row>
    <row r="28" spans="1:54" ht="21.75" customHeight="1">
      <c r="A28" s="226" t="s">
        <v>78</v>
      </c>
      <c r="B28" s="49" t="s">
        <v>79</v>
      </c>
      <c r="C28" s="88">
        <v>87206</v>
      </c>
      <c r="D28" s="89">
        <v>5914</v>
      </c>
      <c r="E28" s="89">
        <v>70305</v>
      </c>
      <c r="F28" s="89">
        <v>518</v>
      </c>
      <c r="G28" s="89">
        <v>21425</v>
      </c>
      <c r="H28" s="90">
        <v>12507</v>
      </c>
      <c r="I28" s="114">
        <v>1107</v>
      </c>
      <c r="J28" s="114">
        <v>10133</v>
      </c>
      <c r="K28" s="114">
        <v>87</v>
      </c>
      <c r="L28" s="114">
        <v>3963</v>
      </c>
      <c r="M28" s="117">
        <v>0.143419030800633</v>
      </c>
      <c r="N28" s="118">
        <v>4513</v>
      </c>
      <c r="O28" s="119">
        <v>4513</v>
      </c>
      <c r="P28" s="118">
        <v>0</v>
      </c>
      <c r="Q28" s="283">
        <v>8063.72</v>
      </c>
      <c r="R28" s="284">
        <v>5030.35</v>
      </c>
      <c r="S28" s="153">
        <v>483</v>
      </c>
      <c r="T28" s="154">
        <v>38325</v>
      </c>
      <c r="U28"/>
      <c r="V28" s="155">
        <v>935.8</v>
      </c>
      <c r="W28" s="155"/>
      <c r="X28" s="158">
        <v>74699</v>
      </c>
      <c r="Y28" s="185">
        <v>4807</v>
      </c>
      <c r="Z28" s="185">
        <v>60172</v>
      </c>
      <c r="AA28" s="185">
        <v>431</v>
      </c>
      <c r="AB28" s="304">
        <v>17462</v>
      </c>
      <c r="AC28" s="183">
        <v>3577.2</v>
      </c>
      <c r="AD28" s="184"/>
      <c r="AE28" s="329" t="s">
        <v>79</v>
      </c>
      <c r="AF28" s="179">
        <v>87439</v>
      </c>
      <c r="AG28" s="197">
        <v>8063.72</v>
      </c>
      <c r="AH28" s="197">
        <v>5030.35</v>
      </c>
      <c r="AI28" s="59">
        <v>-233</v>
      </c>
      <c r="AJ28" s="59">
        <v>0</v>
      </c>
      <c r="AK28" s="198">
        <v>0</v>
      </c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</row>
    <row r="29" spans="1:54" ht="21.75" customHeight="1">
      <c r="A29" s="229"/>
      <c r="B29" s="49" t="s">
        <v>80</v>
      </c>
      <c r="C29" s="88">
        <v>272280</v>
      </c>
      <c r="D29" s="89">
        <v>45843</v>
      </c>
      <c r="E29" s="89">
        <v>254493</v>
      </c>
      <c r="F29" s="89">
        <v>11467</v>
      </c>
      <c r="G29" s="89">
        <v>38441</v>
      </c>
      <c r="H29" s="90">
        <v>25390</v>
      </c>
      <c r="I29" s="114">
        <v>4658</v>
      </c>
      <c r="J29" s="114">
        <v>25095</v>
      </c>
      <c r="K29" s="114">
        <v>704</v>
      </c>
      <c r="L29" s="114">
        <v>4171</v>
      </c>
      <c r="M29" s="117">
        <v>0.0932495960041134</v>
      </c>
      <c r="N29" s="118">
        <v>15243.8</v>
      </c>
      <c r="O29" s="119">
        <v>14784</v>
      </c>
      <c r="P29" s="118">
        <v>459.8</v>
      </c>
      <c r="Q29" s="283">
        <v>4362.85</v>
      </c>
      <c r="R29" s="284">
        <v>3354.72</v>
      </c>
      <c r="S29" s="153">
        <v>1156</v>
      </c>
      <c r="T29" s="154">
        <v>28274</v>
      </c>
      <c r="U29"/>
      <c r="V29" s="155">
        <v>1773.5</v>
      </c>
      <c r="W29" s="155">
        <v>64.3</v>
      </c>
      <c r="X29" s="158">
        <v>246890</v>
      </c>
      <c r="Y29" s="185">
        <v>41185</v>
      </c>
      <c r="Z29" s="185">
        <v>229398</v>
      </c>
      <c r="AA29" s="185">
        <v>10763</v>
      </c>
      <c r="AB29" s="304">
        <v>34270</v>
      </c>
      <c r="AC29" s="183">
        <v>13010.5</v>
      </c>
      <c r="AD29" s="184">
        <v>395.5</v>
      </c>
      <c r="AE29" s="329" t="s">
        <v>81</v>
      </c>
      <c r="AF29" s="179">
        <v>280110</v>
      </c>
      <c r="AG29" s="197">
        <v>4362.85</v>
      </c>
      <c r="AH29" s="197">
        <v>3354.72</v>
      </c>
      <c r="AI29" s="59">
        <v>-7830</v>
      </c>
      <c r="AJ29" s="59">
        <v>0</v>
      </c>
      <c r="AK29" s="198">
        <v>0</v>
      </c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</row>
    <row r="30" spans="1:54" ht="21.75" customHeight="1">
      <c r="A30" s="229"/>
      <c r="B30" s="49" t="s">
        <v>82</v>
      </c>
      <c r="C30" s="88">
        <v>167872</v>
      </c>
      <c r="D30" s="89">
        <v>15366</v>
      </c>
      <c r="E30" s="89">
        <v>143401</v>
      </c>
      <c r="F30" s="89">
        <v>2373</v>
      </c>
      <c r="G30" s="89">
        <v>29647</v>
      </c>
      <c r="H30" s="90">
        <v>61394</v>
      </c>
      <c r="I30" s="114">
        <v>6421</v>
      </c>
      <c r="J30" s="114">
        <v>54674</v>
      </c>
      <c r="K30" s="114">
        <v>568</v>
      </c>
      <c r="L30" s="114">
        <v>12176</v>
      </c>
      <c r="M30" s="117">
        <v>0.365719119329013</v>
      </c>
      <c r="N30" s="118">
        <v>16470.7</v>
      </c>
      <c r="O30" s="119">
        <v>15095.1</v>
      </c>
      <c r="P30" s="118">
        <v>1375.6</v>
      </c>
      <c r="Q30" s="283">
        <v>5934.74</v>
      </c>
      <c r="R30" s="284">
        <v>5323.95</v>
      </c>
      <c r="S30" s="153">
        <v>1225</v>
      </c>
      <c r="T30" s="154">
        <v>78400</v>
      </c>
      <c r="U30"/>
      <c r="V30" s="155">
        <v>5866.4</v>
      </c>
      <c r="W30" s="155">
        <v>508.6</v>
      </c>
      <c r="X30" s="158">
        <v>106478</v>
      </c>
      <c r="Y30" s="185">
        <v>8945</v>
      </c>
      <c r="Z30" s="185">
        <v>88727</v>
      </c>
      <c r="AA30" s="185">
        <v>1805</v>
      </c>
      <c r="AB30" s="304">
        <v>17471</v>
      </c>
      <c r="AC30" s="183">
        <v>9228.7</v>
      </c>
      <c r="AD30" s="184">
        <v>867</v>
      </c>
      <c r="AE30" s="329" t="s">
        <v>83</v>
      </c>
      <c r="AF30" s="179">
        <v>167754</v>
      </c>
      <c r="AG30" s="197">
        <v>5934.74</v>
      </c>
      <c r="AH30" s="197">
        <v>5323.95</v>
      </c>
      <c r="AI30" s="59">
        <v>118</v>
      </c>
      <c r="AJ30" s="59">
        <v>0</v>
      </c>
      <c r="AK30" s="198">
        <v>0</v>
      </c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</row>
    <row r="31" spans="1:54" ht="21.75" customHeight="1">
      <c r="A31" s="229"/>
      <c r="B31" s="49" t="s">
        <v>84</v>
      </c>
      <c r="C31" s="88">
        <v>493936</v>
      </c>
      <c r="D31" s="89">
        <v>59280</v>
      </c>
      <c r="E31" s="89">
        <v>426242</v>
      </c>
      <c r="F31" s="89">
        <v>14472</v>
      </c>
      <c r="G31" s="89">
        <v>87762</v>
      </c>
      <c r="H31" s="90">
        <v>263273</v>
      </c>
      <c r="I31" s="114">
        <v>28675</v>
      </c>
      <c r="J31" s="114">
        <v>230092</v>
      </c>
      <c r="K31" s="114">
        <v>7206</v>
      </c>
      <c r="L31" s="114">
        <v>46318</v>
      </c>
      <c r="M31" s="117">
        <v>0.533010349518966</v>
      </c>
      <c r="N31" s="118">
        <v>31464.6</v>
      </c>
      <c r="O31" s="119">
        <v>30578.7</v>
      </c>
      <c r="P31" s="118">
        <v>885.9</v>
      </c>
      <c r="Q31" s="283">
        <v>4659.29</v>
      </c>
      <c r="R31" s="284">
        <v>3588.26</v>
      </c>
      <c r="S31" s="153">
        <v>2831</v>
      </c>
      <c r="T31" s="154">
        <v>293018</v>
      </c>
      <c r="U31"/>
      <c r="V31" s="155">
        <v>18552.3</v>
      </c>
      <c r="W31" s="155">
        <v>474.9</v>
      </c>
      <c r="X31" s="158">
        <v>230663</v>
      </c>
      <c r="Y31" s="185">
        <v>30605</v>
      </c>
      <c r="Z31" s="185">
        <v>196150</v>
      </c>
      <c r="AA31" s="185">
        <v>7266</v>
      </c>
      <c r="AB31" s="304">
        <v>41444</v>
      </c>
      <c r="AC31" s="183">
        <v>12026.4</v>
      </c>
      <c r="AD31" s="184">
        <v>411</v>
      </c>
      <c r="AE31" s="329" t="s">
        <v>85</v>
      </c>
      <c r="AF31" s="179">
        <v>494841</v>
      </c>
      <c r="AG31" s="197">
        <v>4659.29</v>
      </c>
      <c r="AH31" s="197">
        <v>3588.26</v>
      </c>
      <c r="AI31" s="59">
        <v>-905</v>
      </c>
      <c r="AJ31" s="59">
        <v>0</v>
      </c>
      <c r="AK31" s="198">
        <v>0</v>
      </c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</row>
    <row r="32" spans="1:54" ht="21.75" customHeight="1">
      <c r="A32" s="229"/>
      <c r="B32" s="49" t="s">
        <v>86</v>
      </c>
      <c r="C32" s="88">
        <v>110829</v>
      </c>
      <c r="D32" s="89">
        <v>21631</v>
      </c>
      <c r="E32" s="89">
        <v>82301</v>
      </c>
      <c r="F32" s="89">
        <v>16205</v>
      </c>
      <c r="G32" s="89">
        <v>18573</v>
      </c>
      <c r="H32" s="90">
        <v>48825</v>
      </c>
      <c r="I32" s="114">
        <v>8429</v>
      </c>
      <c r="J32" s="114">
        <v>36281</v>
      </c>
      <c r="K32" s="114">
        <v>4913</v>
      </c>
      <c r="L32" s="114">
        <v>7037</v>
      </c>
      <c r="M32" s="117">
        <v>0.440543540048182</v>
      </c>
      <c r="N32" s="118">
        <v>4194.5</v>
      </c>
      <c r="O32" s="119">
        <v>3740.3</v>
      </c>
      <c r="P32" s="118">
        <v>454.2</v>
      </c>
      <c r="Q32" s="283">
        <v>3889.02</v>
      </c>
      <c r="R32" s="284">
        <v>2501.7</v>
      </c>
      <c r="S32" s="153">
        <v>1041</v>
      </c>
      <c r="T32" s="154">
        <v>45030</v>
      </c>
      <c r="U32"/>
      <c r="V32" s="155">
        <v>1700.9</v>
      </c>
      <c r="W32" s="155">
        <v>196.7</v>
      </c>
      <c r="X32" s="158">
        <v>62004</v>
      </c>
      <c r="Y32" s="185">
        <v>13202</v>
      </c>
      <c r="Z32" s="185">
        <v>46020</v>
      </c>
      <c r="AA32" s="185">
        <v>11292</v>
      </c>
      <c r="AB32" s="304">
        <v>11536</v>
      </c>
      <c r="AC32" s="183">
        <v>2039.4</v>
      </c>
      <c r="AD32" s="184">
        <v>257.5</v>
      </c>
      <c r="AE32" s="329" t="s">
        <v>87</v>
      </c>
      <c r="AF32" s="179">
        <v>111070</v>
      </c>
      <c r="AG32" s="197">
        <v>3889.02</v>
      </c>
      <c r="AH32" s="197">
        <v>2501.7</v>
      </c>
      <c r="AI32" s="59">
        <v>-241</v>
      </c>
      <c r="AJ32" s="59">
        <v>0</v>
      </c>
      <c r="AK32" s="198">
        <v>0</v>
      </c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</row>
    <row r="33" spans="1:54" ht="21.75" customHeight="1">
      <c r="A33" s="229"/>
      <c r="B33" s="49" t="s">
        <v>88</v>
      </c>
      <c r="C33" s="88">
        <v>205083</v>
      </c>
      <c r="D33" s="89">
        <v>51145</v>
      </c>
      <c r="E33" s="89">
        <v>145764</v>
      </c>
      <c r="F33" s="89">
        <v>18431</v>
      </c>
      <c r="G33" s="89">
        <v>60785</v>
      </c>
      <c r="H33" s="90">
        <v>41311</v>
      </c>
      <c r="I33" s="114">
        <v>10340</v>
      </c>
      <c r="J33" s="114">
        <v>33748</v>
      </c>
      <c r="K33" s="114">
        <v>2183</v>
      </c>
      <c r="L33" s="114">
        <v>10568</v>
      </c>
      <c r="M33" s="117">
        <v>0.201435516351916</v>
      </c>
      <c r="N33" s="118">
        <v>6981</v>
      </c>
      <c r="O33" s="119">
        <v>6963</v>
      </c>
      <c r="P33" s="118">
        <v>18</v>
      </c>
      <c r="Q33" s="283">
        <v>4383.19</v>
      </c>
      <c r="R33" s="284">
        <v>2864.89</v>
      </c>
      <c r="S33" s="153">
        <v>656</v>
      </c>
      <c r="T33" s="154">
        <v>40061</v>
      </c>
      <c r="U33"/>
      <c r="V33" s="155">
        <v>2156.1</v>
      </c>
      <c r="W33" s="155">
        <v>6.4</v>
      </c>
      <c r="X33" s="158">
        <v>163772</v>
      </c>
      <c r="Y33" s="185">
        <v>40805</v>
      </c>
      <c r="Z33" s="185">
        <v>112016</v>
      </c>
      <c r="AA33" s="185">
        <v>16248</v>
      </c>
      <c r="AB33" s="304">
        <v>50217</v>
      </c>
      <c r="AC33" s="183">
        <v>4806.9</v>
      </c>
      <c r="AD33" s="184">
        <v>11.6</v>
      </c>
      <c r="AE33" s="329" t="s">
        <v>89</v>
      </c>
      <c r="AF33" s="179">
        <v>205187</v>
      </c>
      <c r="AG33" s="197">
        <v>4383.19</v>
      </c>
      <c r="AH33" s="197">
        <v>2864.89</v>
      </c>
      <c r="AI33" s="59">
        <v>-104</v>
      </c>
      <c r="AJ33" s="59">
        <v>0</v>
      </c>
      <c r="AK33" s="198">
        <v>0</v>
      </c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</row>
    <row r="34" spans="1:54" ht="21.75" customHeight="1">
      <c r="A34" s="229"/>
      <c r="B34" s="49" t="s">
        <v>90</v>
      </c>
      <c r="C34" s="88">
        <v>14901</v>
      </c>
      <c r="D34" s="89">
        <v>7429</v>
      </c>
      <c r="E34" s="89">
        <v>13467</v>
      </c>
      <c r="F34" s="89">
        <v>1594</v>
      </c>
      <c r="G34" s="89">
        <v>2029</v>
      </c>
      <c r="H34" s="90">
        <v>10635</v>
      </c>
      <c r="I34" s="114">
        <v>3644</v>
      </c>
      <c r="J34" s="114">
        <v>7260</v>
      </c>
      <c r="K34" s="114">
        <v>747</v>
      </c>
      <c r="L34" s="114">
        <v>1087</v>
      </c>
      <c r="M34" s="117">
        <v>0.713710489228911</v>
      </c>
      <c r="N34" s="118">
        <v>964</v>
      </c>
      <c r="O34" s="119">
        <v>897.9</v>
      </c>
      <c r="P34" s="118">
        <v>66.1</v>
      </c>
      <c r="Q34" s="283">
        <v>4588.78</v>
      </c>
      <c r="R34" s="284">
        <v>4160.27</v>
      </c>
      <c r="S34" s="153">
        <v>155</v>
      </c>
      <c r="T34" s="154">
        <v>3562</v>
      </c>
      <c r="U34"/>
      <c r="V34" s="155">
        <v>636.9</v>
      </c>
      <c r="W34" s="155">
        <v>38.7</v>
      </c>
      <c r="X34" s="158">
        <v>4266</v>
      </c>
      <c r="Y34" s="185">
        <v>3785</v>
      </c>
      <c r="Z34" s="185">
        <v>6207</v>
      </c>
      <c r="AA34" s="185">
        <v>847</v>
      </c>
      <c r="AB34" s="304">
        <v>942</v>
      </c>
      <c r="AC34" s="183">
        <v>261</v>
      </c>
      <c r="AD34" s="184">
        <v>27.4</v>
      </c>
      <c r="AE34" s="329" t="s">
        <v>91</v>
      </c>
      <c r="AF34" s="179">
        <v>15280</v>
      </c>
      <c r="AG34" s="197">
        <v>4588.78</v>
      </c>
      <c r="AH34" s="197">
        <v>4160.27</v>
      </c>
      <c r="AI34" s="59">
        <v>-379</v>
      </c>
      <c r="AJ34" s="59">
        <v>0</v>
      </c>
      <c r="AK34" s="198">
        <v>0</v>
      </c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</row>
    <row r="35" spans="1:54" ht="21.75" customHeight="1">
      <c r="A35" s="229"/>
      <c r="B35" s="49" t="s">
        <v>92</v>
      </c>
      <c r="C35" s="88">
        <v>130933</v>
      </c>
      <c r="D35" s="89">
        <v>20283</v>
      </c>
      <c r="E35" s="89">
        <v>101325</v>
      </c>
      <c r="F35" s="89">
        <v>4032</v>
      </c>
      <c r="G35" s="89">
        <v>38513</v>
      </c>
      <c r="H35" s="90">
        <v>47454</v>
      </c>
      <c r="I35" s="114">
        <v>7379</v>
      </c>
      <c r="J35" s="114">
        <v>39092</v>
      </c>
      <c r="K35" s="114">
        <v>702</v>
      </c>
      <c r="L35" s="114">
        <v>13442</v>
      </c>
      <c r="M35" s="117">
        <v>0.362429639586659</v>
      </c>
      <c r="N35" s="118">
        <v>12273.2</v>
      </c>
      <c r="O35" s="119">
        <v>11288</v>
      </c>
      <c r="P35" s="118">
        <v>985.2</v>
      </c>
      <c r="Q35" s="283">
        <v>6468.39</v>
      </c>
      <c r="R35" s="284">
        <v>5601.89</v>
      </c>
      <c r="S35" s="153">
        <v>757</v>
      </c>
      <c r="T35" s="154">
        <v>66778</v>
      </c>
      <c r="U35"/>
      <c r="V35" s="155">
        <v>4285.2</v>
      </c>
      <c r="W35" s="155">
        <v>395.8</v>
      </c>
      <c r="X35" s="158">
        <v>83479</v>
      </c>
      <c r="Y35" s="185">
        <v>12904</v>
      </c>
      <c r="Z35" s="185">
        <v>62233</v>
      </c>
      <c r="AA35" s="185">
        <v>3330</v>
      </c>
      <c r="AB35" s="304">
        <v>25071</v>
      </c>
      <c r="AC35" s="183">
        <v>7002.8</v>
      </c>
      <c r="AD35" s="184">
        <v>589.4</v>
      </c>
      <c r="AE35" s="329" t="s">
        <v>93</v>
      </c>
      <c r="AF35" s="179">
        <v>130828</v>
      </c>
      <c r="AG35" s="197">
        <v>6468.39</v>
      </c>
      <c r="AH35" s="197">
        <v>5601.89</v>
      </c>
      <c r="AI35" s="59">
        <v>105</v>
      </c>
      <c r="AJ35" s="59">
        <v>0</v>
      </c>
      <c r="AK35" s="198">
        <v>0</v>
      </c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</row>
    <row r="36" spans="1:54" ht="21.75" customHeight="1">
      <c r="A36" s="229"/>
      <c r="B36" s="49" t="s">
        <v>94</v>
      </c>
      <c r="C36" s="88">
        <v>120174</v>
      </c>
      <c r="D36" s="89">
        <v>23303</v>
      </c>
      <c r="E36" s="89">
        <v>101585</v>
      </c>
      <c r="F36" s="89">
        <v>4851</v>
      </c>
      <c r="G36" s="89">
        <v>25281</v>
      </c>
      <c r="H36" s="90">
        <v>9117</v>
      </c>
      <c r="I36" s="114">
        <v>1816</v>
      </c>
      <c r="J36" s="114">
        <v>8967</v>
      </c>
      <c r="K36" s="114">
        <v>627</v>
      </c>
      <c r="L36" s="114">
        <v>2172</v>
      </c>
      <c r="M36" s="117">
        <v>0.0758649957561536</v>
      </c>
      <c r="N36" s="118">
        <v>8018.4</v>
      </c>
      <c r="O36" s="119">
        <v>8010.8</v>
      </c>
      <c r="P36" s="118">
        <v>7.6</v>
      </c>
      <c r="Q36" s="283">
        <v>4731.99</v>
      </c>
      <c r="R36" s="284">
        <v>4486.75</v>
      </c>
      <c r="S36" s="153">
        <v>459</v>
      </c>
      <c r="T36" s="154">
        <v>19262</v>
      </c>
      <c r="U36"/>
      <c r="V36" s="155">
        <v>635</v>
      </c>
      <c r="W36" s="155">
        <v>1</v>
      </c>
      <c r="X36" s="158">
        <v>111057</v>
      </c>
      <c r="Y36" s="185">
        <v>21487</v>
      </c>
      <c r="Z36" s="185">
        <v>92618</v>
      </c>
      <c r="AA36" s="185">
        <v>4224</v>
      </c>
      <c r="AB36" s="304">
        <v>23109</v>
      </c>
      <c r="AC36" s="183">
        <v>7375.8</v>
      </c>
      <c r="AD36" s="184">
        <v>6.6</v>
      </c>
      <c r="AE36" s="329" t="s">
        <v>95</v>
      </c>
      <c r="AF36" s="179">
        <v>120325</v>
      </c>
      <c r="AG36" s="197">
        <v>4731.99</v>
      </c>
      <c r="AH36" s="197">
        <v>4486.75</v>
      </c>
      <c r="AI36" s="59">
        <v>-151</v>
      </c>
      <c r="AJ36" s="59">
        <v>0</v>
      </c>
      <c r="AK36" s="198">
        <v>0</v>
      </c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</row>
    <row r="37" spans="1:54" ht="21.75" customHeight="1">
      <c r="A37" s="229"/>
      <c r="B37" s="49" t="s">
        <v>96</v>
      </c>
      <c r="C37" s="88">
        <v>23476</v>
      </c>
      <c r="D37" s="89">
        <v>7656</v>
      </c>
      <c r="E37" s="89">
        <v>18488</v>
      </c>
      <c r="F37" s="89">
        <v>3137</v>
      </c>
      <c r="G37" s="89">
        <v>3909</v>
      </c>
      <c r="H37" s="90">
        <v>4909</v>
      </c>
      <c r="I37" s="114">
        <v>1824</v>
      </c>
      <c r="J37" s="114">
        <v>4247</v>
      </c>
      <c r="K37" s="114">
        <v>440</v>
      </c>
      <c r="L37" s="114">
        <v>656</v>
      </c>
      <c r="M37" s="117">
        <v>0.209107173283353</v>
      </c>
      <c r="N37" s="118">
        <v>1457.1</v>
      </c>
      <c r="O37" s="119">
        <v>1261.5</v>
      </c>
      <c r="P37" s="118">
        <v>195.6</v>
      </c>
      <c r="Q37" s="283">
        <v>6254.88</v>
      </c>
      <c r="R37" s="284">
        <v>5602.61</v>
      </c>
      <c r="S37" s="153">
        <v>167</v>
      </c>
      <c r="T37" s="154">
        <v>8786</v>
      </c>
      <c r="U37"/>
      <c r="V37" s="155">
        <v>336.1</v>
      </c>
      <c r="W37" s="155">
        <v>50.7</v>
      </c>
      <c r="X37" s="158">
        <v>18567</v>
      </c>
      <c r="Y37" s="185">
        <v>5832</v>
      </c>
      <c r="Z37" s="185">
        <v>14241</v>
      </c>
      <c r="AA37" s="185">
        <v>2697</v>
      </c>
      <c r="AB37" s="304">
        <v>3253</v>
      </c>
      <c r="AC37" s="183">
        <v>925.4</v>
      </c>
      <c r="AD37" s="184">
        <v>144.9</v>
      </c>
      <c r="AE37" s="329" t="s">
        <v>97</v>
      </c>
      <c r="AF37" s="179">
        <v>23476</v>
      </c>
      <c r="AG37" s="197">
        <v>6254.88</v>
      </c>
      <c r="AH37" s="197">
        <v>5602.61</v>
      </c>
      <c r="AI37" s="59">
        <v>0</v>
      </c>
      <c r="AJ37" s="59">
        <v>0</v>
      </c>
      <c r="AK37" s="198">
        <v>0</v>
      </c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</row>
    <row r="38" spans="1:54" ht="21.75" customHeight="1">
      <c r="A38" s="229"/>
      <c r="B38" s="49" t="s">
        <v>98</v>
      </c>
      <c r="C38" s="231">
        <v>12788</v>
      </c>
      <c r="D38" s="232">
        <v>2992</v>
      </c>
      <c r="E38" s="232">
        <v>9355</v>
      </c>
      <c r="F38" s="232">
        <v>268</v>
      </c>
      <c r="G38" s="232">
        <v>3894</v>
      </c>
      <c r="H38" s="233">
        <v>3891</v>
      </c>
      <c r="I38" s="246">
        <v>762</v>
      </c>
      <c r="J38" s="246">
        <v>3180</v>
      </c>
      <c r="K38" s="246">
        <v>62</v>
      </c>
      <c r="L38" s="246">
        <v>1257</v>
      </c>
      <c r="M38" s="247">
        <v>0.30426962777604</v>
      </c>
      <c r="N38" s="248">
        <v>861.7</v>
      </c>
      <c r="O38" s="249">
        <v>816.7</v>
      </c>
      <c r="P38" s="248">
        <v>45</v>
      </c>
      <c r="Q38" s="285">
        <v>6344.71</v>
      </c>
      <c r="R38" s="286">
        <v>4242.45</v>
      </c>
      <c r="S38" s="153">
        <v>52</v>
      </c>
      <c r="T38" s="154">
        <v>4614</v>
      </c>
      <c r="U38"/>
      <c r="V38" s="155">
        <v>362.3</v>
      </c>
      <c r="W38" s="155">
        <v>45</v>
      </c>
      <c r="X38" s="158">
        <v>8897</v>
      </c>
      <c r="Y38" s="185">
        <v>2230</v>
      </c>
      <c r="Z38" s="185">
        <v>6175</v>
      </c>
      <c r="AA38" s="185">
        <v>206</v>
      </c>
      <c r="AB38" s="304">
        <v>2637</v>
      </c>
      <c r="AC38" s="183">
        <v>454.4</v>
      </c>
      <c r="AD38" s="184"/>
      <c r="AE38" s="329" t="s">
        <v>99</v>
      </c>
      <c r="AF38" s="179">
        <v>12390</v>
      </c>
      <c r="AG38" s="197">
        <v>6344.71</v>
      </c>
      <c r="AH38" s="197">
        <v>4242.45</v>
      </c>
      <c r="AI38" s="59">
        <v>398</v>
      </c>
      <c r="AJ38" s="59">
        <v>0</v>
      </c>
      <c r="AK38" s="198">
        <v>0</v>
      </c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</row>
    <row r="39" spans="1:56" s="206" customFormat="1" ht="21.75" customHeight="1">
      <c r="A39" s="229"/>
      <c r="B39" s="234" t="s">
        <v>100</v>
      </c>
      <c r="C39" s="88">
        <v>69409</v>
      </c>
      <c r="D39" s="235">
        <v>29519</v>
      </c>
      <c r="E39" s="235">
        <v>56367</v>
      </c>
      <c r="F39" s="235">
        <v>6580</v>
      </c>
      <c r="G39" s="235">
        <v>18405</v>
      </c>
      <c r="H39" s="90">
        <v>11984</v>
      </c>
      <c r="I39" s="114">
        <v>4716</v>
      </c>
      <c r="J39" s="114">
        <v>10416</v>
      </c>
      <c r="K39" s="114">
        <v>1044</v>
      </c>
      <c r="L39" s="114">
        <v>3251</v>
      </c>
      <c r="M39" s="117">
        <v>0.172657724502586</v>
      </c>
      <c r="N39" s="118">
        <v>1428.6</v>
      </c>
      <c r="O39" s="119">
        <v>1383.7</v>
      </c>
      <c r="P39" s="118">
        <v>44.9</v>
      </c>
      <c r="Q39" s="283">
        <v>6797.86</v>
      </c>
      <c r="R39" s="284">
        <v>4375.38</v>
      </c>
      <c r="S39" s="161">
        <v>365</v>
      </c>
      <c r="T39" s="162">
        <v>16668</v>
      </c>
      <c r="U39"/>
      <c r="V39" s="163">
        <v>449.4</v>
      </c>
      <c r="W39" s="164">
        <v>14.7</v>
      </c>
      <c r="X39" s="287">
        <v>57425</v>
      </c>
      <c r="Y39" s="305">
        <v>24803</v>
      </c>
      <c r="Z39" s="305">
        <v>45951</v>
      </c>
      <c r="AA39" s="305">
        <v>5536</v>
      </c>
      <c r="AB39" s="306">
        <v>15154</v>
      </c>
      <c r="AC39" s="189">
        <v>934.3</v>
      </c>
      <c r="AD39" s="184">
        <v>30.2</v>
      </c>
      <c r="AE39" s="330" t="s">
        <v>101</v>
      </c>
      <c r="AF39" s="192">
        <v>71703</v>
      </c>
      <c r="AG39" s="199">
        <v>6797.86</v>
      </c>
      <c r="AH39" s="199">
        <v>4375.38</v>
      </c>
      <c r="AI39" s="200">
        <v>-2294</v>
      </c>
      <c r="AJ39" s="200">
        <v>0</v>
      </c>
      <c r="AK39" s="201">
        <v>0</v>
      </c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</row>
    <row r="40" spans="1:54" s="205" customFormat="1" ht="21.75" customHeight="1">
      <c r="A40" s="236"/>
      <c r="B40" s="237" t="s">
        <v>57</v>
      </c>
      <c r="C40" s="238">
        <f>H40+X40</f>
        <v>1708887</v>
      </c>
      <c r="D40" s="238">
        <f>I40+Y40</f>
        <v>290361</v>
      </c>
      <c r="E40" s="238">
        <f>J40+Z40</f>
        <v>1423093</v>
      </c>
      <c r="F40" s="238">
        <f>K40+AA40</f>
        <v>83928</v>
      </c>
      <c r="G40" s="238">
        <f>L40+AB40</f>
        <v>348664</v>
      </c>
      <c r="H40" s="239">
        <f>SUM(H28:H39)</f>
        <v>540690</v>
      </c>
      <c r="I40" s="239">
        <f>SUM(I28:I39)</f>
        <v>79771</v>
      </c>
      <c r="J40" s="239">
        <f>SUM(J28:J39)</f>
        <v>463185</v>
      </c>
      <c r="K40" s="239">
        <f>SUM(K28:K39)</f>
        <v>19283</v>
      </c>
      <c r="L40" s="239">
        <f>SUM(L28:L39)</f>
        <v>106098</v>
      </c>
      <c r="M40" s="250">
        <f>H40/C40</f>
        <v>0.3163989192965948</v>
      </c>
      <c r="N40" s="251">
        <f>O40+P40</f>
        <v>103870.59999999999</v>
      </c>
      <c r="O40" s="252">
        <f aca="true" t="shared" si="7" ref="O40:T40">SUM(O28:O39)</f>
        <v>99332.7</v>
      </c>
      <c r="P40" s="252">
        <f t="shared" si="7"/>
        <v>4537.9</v>
      </c>
      <c r="Q40" s="239">
        <f>SUMPRODUCT(H28:H39,Q28:Q39)/SUM(H28:H39)</f>
        <v>5010.923059091162</v>
      </c>
      <c r="R40" s="288">
        <f>SUMPRODUCT(X28:X39,R28:R39)/SUM(X28:X39)</f>
        <v>3937.326741731061</v>
      </c>
      <c r="S40" s="289">
        <f t="shared" si="7"/>
        <v>9347</v>
      </c>
      <c r="T40" s="290">
        <f t="shared" si="7"/>
        <v>642778</v>
      </c>
      <c r="U40" s="267"/>
      <c r="V40" s="291">
        <f aca="true" t="shared" si="8" ref="V40:AD40">SUM(V28:V39)</f>
        <v>37689.9</v>
      </c>
      <c r="W40" s="291">
        <f t="shared" si="8"/>
        <v>1796.8000000000002</v>
      </c>
      <c r="X40" s="292">
        <f t="shared" si="8"/>
        <v>1168197</v>
      </c>
      <c r="Y40" s="292">
        <f t="shared" si="8"/>
        <v>210590</v>
      </c>
      <c r="Z40" s="292">
        <f t="shared" si="8"/>
        <v>959908</v>
      </c>
      <c r="AA40" s="292">
        <f t="shared" si="8"/>
        <v>64645</v>
      </c>
      <c r="AB40" s="292">
        <f t="shared" si="8"/>
        <v>242566</v>
      </c>
      <c r="AC40" s="308">
        <f t="shared" si="8"/>
        <v>61642.80000000002</v>
      </c>
      <c r="AD40" s="303">
        <f t="shared" si="8"/>
        <v>2741.1</v>
      </c>
      <c r="AE40" s="223" t="s">
        <v>57</v>
      </c>
      <c r="AF40" s="224">
        <f>SUM(AF28:AF39)</f>
        <v>1720403</v>
      </c>
      <c r="AG40" s="320">
        <v>5567</v>
      </c>
      <c r="AH40" s="320">
        <v>4984</v>
      </c>
      <c r="AI40" s="300">
        <f>C40-AF40</f>
        <v>-11516</v>
      </c>
      <c r="AJ40" s="317">
        <f>Q40-AG40</f>
        <v>-556.076940908838</v>
      </c>
      <c r="AK40" s="163">
        <f>R40-AH40</f>
        <v>-1046.6732582689392</v>
      </c>
      <c r="AL40" s="321"/>
      <c r="AM40" s="321"/>
      <c r="AN40" s="322"/>
      <c r="AO40" s="327"/>
      <c r="AP40" s="322"/>
      <c r="AQ40" s="322"/>
      <c r="AR40" s="322"/>
      <c r="AS40" s="322"/>
      <c r="AT40" s="322"/>
      <c r="AU40" s="322"/>
      <c r="AV40" s="322"/>
      <c r="AW40" s="322"/>
      <c r="AX40" s="322"/>
      <c r="AY40" s="322"/>
      <c r="AZ40" s="322"/>
      <c r="BA40" s="322"/>
      <c r="BB40" s="322"/>
    </row>
  </sheetData>
  <sheetProtection/>
  <mergeCells count="21">
    <mergeCell ref="A1:T1"/>
    <mergeCell ref="A2:T2"/>
    <mergeCell ref="D3:G3"/>
    <mergeCell ref="I3:L3"/>
    <mergeCell ref="O3:P3"/>
    <mergeCell ref="Q3:R3"/>
    <mergeCell ref="V3:AD3"/>
    <mergeCell ref="AE3:AK3"/>
    <mergeCell ref="AF4:AH4"/>
    <mergeCell ref="A5:B5"/>
    <mergeCell ref="A6:B6"/>
    <mergeCell ref="A7:A16"/>
    <mergeCell ref="A17:A27"/>
    <mergeCell ref="A28:A40"/>
    <mergeCell ref="C3:C4"/>
    <mergeCell ref="H3:H4"/>
    <mergeCell ref="M3:M4"/>
    <mergeCell ref="N3:N4"/>
    <mergeCell ref="S3:S4"/>
    <mergeCell ref="T3:T4"/>
    <mergeCell ref="A3:B4"/>
  </mergeCells>
  <printOptions horizontalCentered="1"/>
  <pageMargins left="0.39" right="0.28" top="0.51" bottom="0.11999999999999998" header="0.35" footer="0.23999999999999996"/>
  <pageSetup horizontalDpi="300" verticalDpi="300" orientation="portrait" paperSize="9" scale="8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8"/>
  <sheetViews>
    <sheetView workbookViewId="0" topLeftCell="A1">
      <selection activeCell="I23" sqref="I23"/>
    </sheetView>
  </sheetViews>
  <sheetFormatPr defaultColWidth="9.00390625" defaultRowHeight="14.25"/>
  <cols>
    <col min="1" max="2" width="8.25390625" style="55" customWidth="1"/>
    <col min="3" max="7" width="10.125" style="0" customWidth="1"/>
    <col min="8" max="8" width="11.125" style="56" customWidth="1"/>
    <col min="9" max="12" width="11.125" style="0" customWidth="1"/>
    <col min="13" max="13" width="9.875" style="0" customWidth="1"/>
    <col min="14" max="14" width="11.625" style="57" customWidth="1"/>
    <col min="15" max="15" width="13.625" style="0" customWidth="1"/>
    <col min="16" max="16" width="10.375" style="0" customWidth="1"/>
    <col min="17" max="17" width="10.125" style="0" customWidth="1"/>
    <col min="18" max="18" width="10.25390625" style="0" customWidth="1"/>
    <col min="20" max="20" width="10.125" style="0" customWidth="1"/>
    <col min="21" max="21" width="6.50390625" style="0" customWidth="1"/>
    <col min="22" max="22" width="10.00390625" style="0" customWidth="1"/>
    <col min="24" max="28" width="10.125" style="0" customWidth="1"/>
    <col min="29" max="29" width="11.375" style="0" customWidth="1"/>
    <col min="31" max="31" width="8.375" style="58" customWidth="1"/>
    <col min="32" max="32" width="12.625" style="59" customWidth="1"/>
    <col min="33" max="34" width="8.375" style="59" customWidth="1"/>
    <col min="35" max="37" width="9.00390625" style="59" customWidth="1"/>
    <col min="43" max="43" width="12.625" style="0" bestFit="1" customWidth="1"/>
  </cols>
  <sheetData>
    <row r="1" ht="18" customHeight="1">
      <c r="A1" s="60" t="s">
        <v>102</v>
      </c>
    </row>
    <row r="2" spans="1:37" ht="33" customHeight="1">
      <c r="A2" s="61" t="s">
        <v>103</v>
      </c>
      <c r="B2" s="61"/>
      <c r="C2" s="61"/>
      <c r="D2" s="61"/>
      <c r="E2" s="61"/>
      <c r="F2" s="61"/>
      <c r="G2" s="61"/>
      <c r="H2" s="62"/>
      <c r="I2" s="61"/>
      <c r="J2" s="61"/>
      <c r="K2" s="61"/>
      <c r="L2" s="61"/>
      <c r="M2" s="61"/>
      <c r="N2" s="96"/>
      <c r="O2" s="61"/>
      <c r="P2" s="61"/>
      <c r="Q2" s="61"/>
      <c r="R2" s="61"/>
      <c r="S2" s="61"/>
      <c r="T2" s="61"/>
      <c r="X2" s="59"/>
      <c r="Y2" s="59"/>
      <c r="Z2" s="59"/>
      <c r="AA2" s="59"/>
      <c r="AB2" s="59"/>
      <c r="AE2"/>
      <c r="AF2"/>
      <c r="AG2"/>
      <c r="AH2"/>
      <c r="AI2"/>
      <c r="AJ2"/>
      <c r="AK2"/>
    </row>
    <row r="3" spans="1:20" ht="21.75" customHeight="1">
      <c r="A3" s="63"/>
      <c r="B3" s="63"/>
      <c r="C3" s="63"/>
      <c r="D3" s="63"/>
      <c r="E3" s="63"/>
      <c r="F3" s="63"/>
      <c r="G3" s="63"/>
      <c r="H3" s="64"/>
      <c r="I3" s="97"/>
      <c r="J3" s="97"/>
      <c r="K3" s="97"/>
      <c r="L3" s="97"/>
      <c r="M3" s="63"/>
      <c r="N3" s="98"/>
      <c r="O3" s="63"/>
      <c r="P3" s="63"/>
      <c r="Q3" s="63"/>
      <c r="R3" s="63"/>
      <c r="S3" s="125"/>
      <c r="T3" s="125"/>
    </row>
    <row r="4" spans="1:30" ht="18.75" customHeight="1">
      <c r="A4" s="65" t="s">
        <v>2</v>
      </c>
      <c r="B4" s="66"/>
      <c r="C4" s="67" t="s">
        <v>3</v>
      </c>
      <c r="D4" s="67"/>
      <c r="E4" s="67"/>
      <c r="F4" s="67"/>
      <c r="G4" s="67"/>
      <c r="H4" s="68" t="s">
        <v>4</v>
      </c>
      <c r="I4" s="99"/>
      <c r="J4" s="99"/>
      <c r="K4" s="99"/>
      <c r="L4" s="99"/>
      <c r="M4" s="100" t="s">
        <v>5</v>
      </c>
      <c r="N4" s="101" t="s">
        <v>6</v>
      </c>
      <c r="O4" s="102"/>
      <c r="P4" s="103"/>
      <c r="Q4" s="126" t="s">
        <v>7</v>
      </c>
      <c r="R4" s="127"/>
      <c r="S4" s="128" t="s">
        <v>8</v>
      </c>
      <c r="T4" s="129" t="s">
        <v>9</v>
      </c>
      <c r="V4" s="130" t="s">
        <v>104</v>
      </c>
      <c r="W4" s="131"/>
      <c r="X4" s="132"/>
      <c r="Y4" s="132"/>
      <c r="Z4" s="132"/>
      <c r="AA4" s="132"/>
      <c r="AB4" s="132"/>
      <c r="AC4" s="132"/>
      <c r="AD4" s="166"/>
    </row>
    <row r="5" spans="1:37" ht="40.5" customHeight="1">
      <c r="A5" s="69"/>
      <c r="B5" s="70"/>
      <c r="C5" s="71"/>
      <c r="D5" s="72" t="s">
        <v>12</v>
      </c>
      <c r="E5" s="73" t="s">
        <v>13</v>
      </c>
      <c r="F5" s="74" t="s">
        <v>14</v>
      </c>
      <c r="G5" s="74" t="s">
        <v>15</v>
      </c>
      <c r="H5" s="75"/>
      <c r="I5" s="104" t="s">
        <v>12</v>
      </c>
      <c r="J5" s="104" t="s">
        <v>13</v>
      </c>
      <c r="K5" s="104" t="s">
        <v>14</v>
      </c>
      <c r="L5" s="105" t="s">
        <v>15</v>
      </c>
      <c r="M5" s="106"/>
      <c r="N5" s="107"/>
      <c r="O5" s="107" t="s">
        <v>16</v>
      </c>
      <c r="P5" s="107" t="s">
        <v>17</v>
      </c>
      <c r="Q5" s="133" t="s">
        <v>18</v>
      </c>
      <c r="R5" s="134" t="s">
        <v>19</v>
      </c>
      <c r="S5" s="135"/>
      <c r="T5" s="136"/>
      <c r="V5" s="137" t="s">
        <v>20</v>
      </c>
      <c r="W5" s="138" t="s">
        <v>21</v>
      </c>
      <c r="X5" s="139" t="s">
        <v>22</v>
      </c>
      <c r="Y5" s="167" t="s">
        <v>12</v>
      </c>
      <c r="Z5" s="168" t="s">
        <v>13</v>
      </c>
      <c r="AA5" s="168" t="s">
        <v>14</v>
      </c>
      <c r="AB5" s="168" t="s">
        <v>15</v>
      </c>
      <c r="AC5" s="169" t="s">
        <v>23</v>
      </c>
      <c r="AD5" s="170" t="s">
        <v>24</v>
      </c>
      <c r="AF5" s="171" t="s">
        <v>105</v>
      </c>
      <c r="AG5" s="171"/>
      <c r="AH5" s="171"/>
      <c r="AI5" s="193"/>
      <c r="AJ5" s="193"/>
      <c r="AK5" s="194"/>
    </row>
    <row r="6" spans="1:37" ht="27" customHeight="1">
      <c r="A6" s="69"/>
      <c r="B6" s="76"/>
      <c r="C6" s="77" t="s">
        <v>27</v>
      </c>
      <c r="D6" s="78" t="s">
        <v>27</v>
      </c>
      <c r="E6" s="79" t="s">
        <v>27</v>
      </c>
      <c r="F6" s="79" t="s">
        <v>27</v>
      </c>
      <c r="G6" s="80" t="s">
        <v>27</v>
      </c>
      <c r="H6" s="81" t="s">
        <v>27</v>
      </c>
      <c r="I6" s="108" t="s">
        <v>27</v>
      </c>
      <c r="J6" s="108" t="s">
        <v>27</v>
      </c>
      <c r="K6" s="108" t="s">
        <v>27</v>
      </c>
      <c r="L6" s="108" t="s">
        <v>27</v>
      </c>
      <c r="M6" s="109" t="s">
        <v>28</v>
      </c>
      <c r="N6" s="110" t="s">
        <v>29</v>
      </c>
      <c r="O6" s="111" t="s">
        <v>29</v>
      </c>
      <c r="P6" s="111" t="s">
        <v>29</v>
      </c>
      <c r="Q6" s="19" t="s">
        <v>30</v>
      </c>
      <c r="R6" s="140" t="s">
        <v>30</v>
      </c>
      <c r="S6" s="141" t="s">
        <v>31</v>
      </c>
      <c r="T6" s="142" t="s">
        <v>32</v>
      </c>
      <c r="V6" s="143" t="s">
        <v>29</v>
      </c>
      <c r="W6" s="143" t="s">
        <v>29</v>
      </c>
      <c r="X6" s="144" t="s">
        <v>27</v>
      </c>
      <c r="Y6" s="172" t="s">
        <v>27</v>
      </c>
      <c r="Z6" s="172" t="s">
        <v>27</v>
      </c>
      <c r="AA6" s="172" t="s">
        <v>27</v>
      </c>
      <c r="AB6" s="172" t="s">
        <v>27</v>
      </c>
      <c r="AC6" s="143" t="s">
        <v>29</v>
      </c>
      <c r="AD6" s="143" t="s">
        <v>29</v>
      </c>
      <c r="AF6" s="173" t="s">
        <v>106</v>
      </c>
      <c r="AG6" s="59" t="s">
        <v>34</v>
      </c>
      <c r="AH6" s="59" t="s">
        <v>35</v>
      </c>
      <c r="AI6" s="195" t="s">
        <v>36</v>
      </c>
      <c r="AJ6" s="195"/>
      <c r="AK6" s="196"/>
    </row>
    <row r="7" spans="1:37" ht="33" customHeight="1">
      <c r="A7" s="82" t="s">
        <v>37</v>
      </c>
      <c r="B7" s="83"/>
      <c r="C7" s="84">
        <f aca="true" t="shared" si="0" ref="C7:C38">H7+X7</f>
        <v>5144097</v>
      </c>
      <c r="D7" s="84">
        <f aca="true" t="shared" si="1" ref="D7:D38">I7+Y7</f>
        <v>871978</v>
      </c>
      <c r="E7" s="84">
        <f aca="true" t="shared" si="2" ref="E7:E38">J7+Z7</f>
        <v>4429543</v>
      </c>
      <c r="F7" s="84">
        <f aca="true" t="shared" si="3" ref="F7:F38">K7+AA7</f>
        <v>180812</v>
      </c>
      <c r="G7" s="84">
        <f aca="true" t="shared" si="4" ref="G7:G38">L7+AB7</f>
        <v>922369</v>
      </c>
      <c r="H7" s="85">
        <f>SUM(H8:H38)</f>
        <v>1566419</v>
      </c>
      <c r="I7" s="85">
        <f>SUM(I8:I38)</f>
        <v>276627</v>
      </c>
      <c r="J7" s="85">
        <f>SUM(J8:J38)</f>
        <v>1428237</v>
      </c>
      <c r="K7" s="85">
        <f>SUM(K8:K38)</f>
        <v>46443</v>
      </c>
      <c r="L7" s="85">
        <f>SUM(L8:L38)</f>
        <v>266969</v>
      </c>
      <c r="M7" s="112">
        <f aca="true" t="shared" si="5" ref="M7:M38">H7/C7</f>
        <v>0.30450806040399314</v>
      </c>
      <c r="N7" s="113">
        <f aca="true" t="shared" si="6" ref="N7:N38">O7+P7</f>
        <v>359660.19999999995</v>
      </c>
      <c r="O7" s="113">
        <f aca="true" t="shared" si="7" ref="O7:O38">V7+AC7</f>
        <v>334652.39999999997</v>
      </c>
      <c r="P7" s="113">
        <f aca="true" t="shared" si="8" ref="P7:P38">W7+AD7</f>
        <v>25007.800000000003</v>
      </c>
      <c r="Q7" s="145">
        <v>6026.3</v>
      </c>
      <c r="R7" s="146">
        <v>4490.12</v>
      </c>
      <c r="S7" s="147">
        <f>SUM(S8:S38)</f>
        <v>30247</v>
      </c>
      <c r="T7" s="148">
        <f>SUM(T8:T38)</f>
        <v>2728290</v>
      </c>
      <c r="V7" s="149">
        <f>SUM(V8:V38)</f>
        <v>124021.09999999999</v>
      </c>
      <c r="W7" s="149">
        <f>SUM(W8:W38)</f>
        <v>7477.699999999999</v>
      </c>
      <c r="X7" s="150">
        <v>3577678</v>
      </c>
      <c r="Y7" s="174">
        <f aca="true" t="shared" si="9" ref="Y7:AD7">SUM(Y8:Y38)</f>
        <v>595351</v>
      </c>
      <c r="Z7" s="175">
        <f t="shared" si="9"/>
        <v>3001306</v>
      </c>
      <c r="AA7" s="175">
        <f t="shared" si="9"/>
        <v>134369</v>
      </c>
      <c r="AB7" s="176">
        <f t="shared" si="9"/>
        <v>655400</v>
      </c>
      <c r="AC7" s="177">
        <f t="shared" si="9"/>
        <v>210631.29999999996</v>
      </c>
      <c r="AD7" s="149">
        <f t="shared" si="9"/>
        <v>17530.100000000002</v>
      </c>
      <c r="AE7" s="178"/>
      <c r="AF7" s="179">
        <v>5162554</v>
      </c>
      <c r="AG7" s="197">
        <v>6026.3</v>
      </c>
      <c r="AH7" s="197">
        <v>4490.12</v>
      </c>
      <c r="AI7" s="59">
        <f aca="true" t="shared" si="10" ref="AI7:AI38">C7-AF7</f>
        <v>-18457</v>
      </c>
      <c r="AJ7" s="59">
        <f aca="true" t="shared" si="11" ref="AJ7:AJ38">Q7-AG7</f>
        <v>0</v>
      </c>
      <c r="AK7" s="198">
        <f aca="true" t="shared" si="12" ref="AK7:AK38">R7-AH7</f>
        <v>0</v>
      </c>
    </row>
    <row r="8" spans="1:37" ht="18.75" customHeight="1">
      <c r="A8" s="331" t="s">
        <v>40</v>
      </c>
      <c r="B8" s="87" t="s">
        <v>107</v>
      </c>
      <c r="C8" s="88">
        <f t="shared" si="0"/>
        <v>4403</v>
      </c>
      <c r="D8" s="89">
        <f t="shared" si="1"/>
        <v>367</v>
      </c>
      <c r="E8" s="89">
        <f t="shared" si="2"/>
        <v>3555</v>
      </c>
      <c r="F8" s="89">
        <f t="shared" si="3"/>
        <v>29</v>
      </c>
      <c r="G8" s="89">
        <f t="shared" si="4"/>
        <v>2429</v>
      </c>
      <c r="H8" s="90">
        <v>1809</v>
      </c>
      <c r="I8" s="114">
        <v>181</v>
      </c>
      <c r="J8" s="115">
        <v>1422</v>
      </c>
      <c r="K8" s="116">
        <v>16</v>
      </c>
      <c r="L8" s="115">
        <v>1015</v>
      </c>
      <c r="M8" s="117">
        <f t="shared" si="5"/>
        <v>0.41085623438564617</v>
      </c>
      <c r="N8" s="118">
        <f t="shared" si="6"/>
        <v>730.3</v>
      </c>
      <c r="O8" s="119">
        <f t="shared" si="7"/>
        <v>721.8</v>
      </c>
      <c r="P8" s="118">
        <f t="shared" si="8"/>
        <v>8.5</v>
      </c>
      <c r="Q8" s="151">
        <v>14183.17</v>
      </c>
      <c r="R8" s="152">
        <v>13452.62</v>
      </c>
      <c r="S8" s="153">
        <v>259</v>
      </c>
      <c r="T8" s="154">
        <v>48259</v>
      </c>
      <c r="V8" s="155">
        <v>304.9</v>
      </c>
      <c r="W8" s="155">
        <v>5.4</v>
      </c>
      <c r="X8" s="156">
        <v>2594</v>
      </c>
      <c r="Y8" s="180">
        <v>186</v>
      </c>
      <c r="Z8" s="181">
        <v>2133</v>
      </c>
      <c r="AA8" s="180">
        <v>13</v>
      </c>
      <c r="AB8" s="182">
        <v>1414</v>
      </c>
      <c r="AC8" s="183">
        <v>416.9</v>
      </c>
      <c r="AD8" s="184">
        <v>3.1</v>
      </c>
      <c r="AE8" s="329" t="s">
        <v>40</v>
      </c>
      <c r="AF8" s="179">
        <v>4441</v>
      </c>
      <c r="AG8" s="197">
        <v>14183.17</v>
      </c>
      <c r="AH8" s="197">
        <v>13452.62</v>
      </c>
      <c r="AI8" s="59">
        <f t="shared" si="10"/>
        <v>-38</v>
      </c>
      <c r="AJ8" s="59">
        <f t="shared" si="11"/>
        <v>0</v>
      </c>
      <c r="AK8" s="198">
        <f t="shared" si="12"/>
        <v>0</v>
      </c>
    </row>
    <row r="9" spans="1:37" ht="18.75" customHeight="1">
      <c r="A9" s="331" t="s">
        <v>42</v>
      </c>
      <c r="B9" s="87" t="s">
        <v>107</v>
      </c>
      <c r="C9" s="88">
        <f t="shared" si="0"/>
        <v>12013</v>
      </c>
      <c r="D9" s="89">
        <f t="shared" si="1"/>
        <v>1149</v>
      </c>
      <c r="E9" s="89">
        <f t="shared" si="2"/>
        <v>10449</v>
      </c>
      <c r="F9" s="89">
        <f t="shared" si="3"/>
        <v>63</v>
      </c>
      <c r="G9" s="89">
        <f t="shared" si="4"/>
        <v>2780</v>
      </c>
      <c r="H9" s="90">
        <v>1147</v>
      </c>
      <c r="I9" s="114">
        <v>135</v>
      </c>
      <c r="J9" s="115">
        <v>1034</v>
      </c>
      <c r="K9" s="116">
        <v>8</v>
      </c>
      <c r="L9" s="116">
        <v>280</v>
      </c>
      <c r="M9" s="117">
        <f t="shared" si="5"/>
        <v>0.09547989677848998</v>
      </c>
      <c r="N9" s="118">
        <f t="shared" si="6"/>
        <v>2093.3999999999996</v>
      </c>
      <c r="O9" s="119">
        <f t="shared" si="7"/>
        <v>2051.2</v>
      </c>
      <c r="P9" s="118">
        <f t="shared" si="8"/>
        <v>42.2</v>
      </c>
      <c r="Q9" s="151">
        <v>13989.9</v>
      </c>
      <c r="R9" s="152">
        <v>10360.4</v>
      </c>
      <c r="S9" s="153">
        <v>151</v>
      </c>
      <c r="T9" s="154">
        <v>12698</v>
      </c>
      <c r="V9" s="155">
        <v>261</v>
      </c>
      <c r="W9" s="155">
        <v>3.5</v>
      </c>
      <c r="X9" s="157">
        <v>10866</v>
      </c>
      <c r="Y9" s="181">
        <v>1014</v>
      </c>
      <c r="Z9" s="181">
        <v>9415</v>
      </c>
      <c r="AA9" s="180">
        <v>55</v>
      </c>
      <c r="AB9" s="182">
        <v>2500</v>
      </c>
      <c r="AC9" s="183">
        <v>1790.2</v>
      </c>
      <c r="AD9" s="184">
        <v>38.7</v>
      </c>
      <c r="AE9" s="329" t="s">
        <v>42</v>
      </c>
      <c r="AF9" s="179">
        <v>12063</v>
      </c>
      <c r="AG9" s="197">
        <v>13989.9</v>
      </c>
      <c r="AH9" s="197">
        <v>10360.4</v>
      </c>
      <c r="AI9" s="59">
        <f t="shared" si="10"/>
        <v>-50</v>
      </c>
      <c r="AJ9" s="59">
        <f t="shared" si="11"/>
        <v>0</v>
      </c>
      <c r="AK9" s="198">
        <f t="shared" si="12"/>
        <v>0</v>
      </c>
    </row>
    <row r="10" spans="1:37" ht="18.75" customHeight="1">
      <c r="A10" s="331" t="s">
        <v>60</v>
      </c>
      <c r="B10" s="87" t="s">
        <v>108</v>
      </c>
      <c r="C10" s="88">
        <f t="shared" si="0"/>
        <v>230178</v>
      </c>
      <c r="D10" s="89">
        <f t="shared" si="1"/>
        <v>18607</v>
      </c>
      <c r="E10" s="89">
        <f t="shared" si="2"/>
        <v>201718</v>
      </c>
      <c r="F10" s="89">
        <f t="shared" si="3"/>
        <v>2778</v>
      </c>
      <c r="G10" s="89">
        <f t="shared" si="4"/>
        <v>40032</v>
      </c>
      <c r="H10" s="90">
        <v>40356</v>
      </c>
      <c r="I10" s="114">
        <v>4095</v>
      </c>
      <c r="J10" s="115">
        <v>44815</v>
      </c>
      <c r="K10" s="116">
        <v>353</v>
      </c>
      <c r="L10" s="115">
        <v>8269</v>
      </c>
      <c r="M10" s="117">
        <f t="shared" si="5"/>
        <v>0.17532518311915127</v>
      </c>
      <c r="N10" s="118">
        <f t="shared" si="6"/>
        <v>15894.199999999999</v>
      </c>
      <c r="O10" s="119">
        <f t="shared" si="7"/>
        <v>15209.8</v>
      </c>
      <c r="P10" s="118">
        <f t="shared" si="8"/>
        <v>684.4000000000001</v>
      </c>
      <c r="Q10" s="151">
        <v>5578.93</v>
      </c>
      <c r="R10" s="152">
        <v>3736.36</v>
      </c>
      <c r="S10" s="153">
        <v>966</v>
      </c>
      <c r="T10" s="154">
        <v>124279</v>
      </c>
      <c r="V10" s="155">
        <v>3778.9</v>
      </c>
      <c r="W10" s="155">
        <v>277.6</v>
      </c>
      <c r="X10" s="158">
        <v>189822</v>
      </c>
      <c r="Y10" s="185">
        <v>14512</v>
      </c>
      <c r="Z10" s="181">
        <v>156903</v>
      </c>
      <c r="AA10" s="181">
        <v>2425</v>
      </c>
      <c r="AB10" s="182">
        <v>31763</v>
      </c>
      <c r="AC10" s="183">
        <v>11430.9</v>
      </c>
      <c r="AD10" s="184">
        <v>406.8</v>
      </c>
      <c r="AE10" s="329" t="s">
        <v>60</v>
      </c>
      <c r="AF10" s="179">
        <v>226117</v>
      </c>
      <c r="AG10" s="197">
        <v>5578.93</v>
      </c>
      <c r="AH10" s="197">
        <v>3736.36</v>
      </c>
      <c r="AI10" s="59">
        <f t="shared" si="10"/>
        <v>4061</v>
      </c>
      <c r="AJ10" s="59">
        <f t="shared" si="11"/>
        <v>0</v>
      </c>
      <c r="AK10" s="198">
        <f t="shared" si="12"/>
        <v>0</v>
      </c>
    </row>
    <row r="11" spans="1:37" ht="18.75" customHeight="1">
      <c r="A11" s="331" t="s">
        <v>62</v>
      </c>
      <c r="B11" s="87" t="s">
        <v>108</v>
      </c>
      <c r="C11" s="88">
        <f t="shared" si="0"/>
        <v>153293</v>
      </c>
      <c r="D11" s="89">
        <f t="shared" si="1"/>
        <v>12746</v>
      </c>
      <c r="E11" s="89">
        <f t="shared" si="2"/>
        <v>112927</v>
      </c>
      <c r="F11" s="89">
        <f t="shared" si="3"/>
        <v>4985</v>
      </c>
      <c r="G11" s="89">
        <f t="shared" si="4"/>
        <v>44665</v>
      </c>
      <c r="H11" s="90">
        <v>22096</v>
      </c>
      <c r="I11" s="114">
        <v>1297</v>
      </c>
      <c r="J11" s="115">
        <v>18167</v>
      </c>
      <c r="K11" s="116">
        <v>273</v>
      </c>
      <c r="L11" s="115">
        <v>5289</v>
      </c>
      <c r="M11" s="117">
        <f t="shared" si="5"/>
        <v>0.1441422635084446</v>
      </c>
      <c r="N11" s="118">
        <f t="shared" si="6"/>
        <v>7521.7</v>
      </c>
      <c r="O11" s="119">
        <f t="shared" si="7"/>
        <v>7521.7</v>
      </c>
      <c r="P11" s="118">
        <f t="shared" si="8"/>
        <v>0</v>
      </c>
      <c r="Q11" s="151">
        <v>5280.82</v>
      </c>
      <c r="R11" s="152">
        <v>3377.97</v>
      </c>
      <c r="S11" s="153">
        <v>616</v>
      </c>
      <c r="T11" s="154">
        <v>47087</v>
      </c>
      <c r="V11" s="155">
        <v>1605.3</v>
      </c>
      <c r="W11" s="155"/>
      <c r="X11" s="158">
        <v>131197</v>
      </c>
      <c r="Y11" s="185">
        <v>11449</v>
      </c>
      <c r="Z11" s="181">
        <v>94760</v>
      </c>
      <c r="AA11" s="181">
        <v>4712</v>
      </c>
      <c r="AB11" s="182">
        <v>39376</v>
      </c>
      <c r="AC11" s="183">
        <v>5916.4</v>
      </c>
      <c r="AD11" s="184"/>
      <c r="AE11" s="329" t="s">
        <v>62</v>
      </c>
      <c r="AF11" s="179">
        <v>153264</v>
      </c>
      <c r="AG11" s="197">
        <v>5280.82</v>
      </c>
      <c r="AH11" s="197">
        <v>3377.97</v>
      </c>
      <c r="AI11" s="59">
        <f t="shared" si="10"/>
        <v>29</v>
      </c>
      <c r="AJ11" s="59">
        <f t="shared" si="11"/>
        <v>0</v>
      </c>
      <c r="AK11" s="198">
        <f t="shared" si="12"/>
        <v>0</v>
      </c>
    </row>
    <row r="12" spans="1:37" ht="18.75" customHeight="1">
      <c r="A12" s="331" t="s">
        <v>79</v>
      </c>
      <c r="B12" s="87" t="s">
        <v>109</v>
      </c>
      <c r="C12" s="88">
        <f t="shared" si="0"/>
        <v>87206</v>
      </c>
      <c r="D12" s="89">
        <f t="shared" si="1"/>
        <v>5914</v>
      </c>
      <c r="E12" s="89">
        <f t="shared" si="2"/>
        <v>70305</v>
      </c>
      <c r="F12" s="89">
        <f t="shared" si="3"/>
        <v>518</v>
      </c>
      <c r="G12" s="89">
        <f t="shared" si="4"/>
        <v>21425</v>
      </c>
      <c r="H12" s="90">
        <v>12507</v>
      </c>
      <c r="I12" s="114">
        <v>1107</v>
      </c>
      <c r="J12" s="115">
        <v>10133</v>
      </c>
      <c r="K12" s="116">
        <v>87</v>
      </c>
      <c r="L12" s="115">
        <v>3963</v>
      </c>
      <c r="M12" s="117">
        <f t="shared" si="5"/>
        <v>0.14341903080063298</v>
      </c>
      <c r="N12" s="118">
        <f t="shared" si="6"/>
        <v>4513</v>
      </c>
      <c r="O12" s="119">
        <f t="shared" si="7"/>
        <v>4513</v>
      </c>
      <c r="P12" s="118">
        <f t="shared" si="8"/>
        <v>0</v>
      </c>
      <c r="Q12" s="151">
        <v>8063.72</v>
      </c>
      <c r="R12" s="152">
        <v>5030.35</v>
      </c>
      <c r="S12" s="153">
        <v>483</v>
      </c>
      <c r="T12" s="154">
        <v>38325</v>
      </c>
      <c r="V12" s="155">
        <v>935.8</v>
      </c>
      <c r="W12" s="155"/>
      <c r="X12" s="158">
        <v>74699</v>
      </c>
      <c r="Y12" s="185">
        <v>4807</v>
      </c>
      <c r="Z12" s="181">
        <v>60172</v>
      </c>
      <c r="AA12" s="180">
        <v>431</v>
      </c>
      <c r="AB12" s="182">
        <v>17462</v>
      </c>
      <c r="AC12" s="183">
        <v>3577.2</v>
      </c>
      <c r="AD12" s="184"/>
      <c r="AE12" s="329" t="s">
        <v>79</v>
      </c>
      <c r="AF12" s="179">
        <v>87439</v>
      </c>
      <c r="AG12" s="197">
        <v>8063.72</v>
      </c>
      <c r="AH12" s="197">
        <v>5030.35</v>
      </c>
      <c r="AI12" s="59">
        <f t="shared" si="10"/>
        <v>-233</v>
      </c>
      <c r="AJ12" s="59">
        <f t="shared" si="11"/>
        <v>0</v>
      </c>
      <c r="AK12" s="198">
        <f t="shared" si="12"/>
        <v>0</v>
      </c>
    </row>
    <row r="13" spans="1:37" ht="18.75" customHeight="1">
      <c r="A13" s="331" t="s">
        <v>44</v>
      </c>
      <c r="B13" s="87" t="s">
        <v>107</v>
      </c>
      <c r="C13" s="88">
        <f t="shared" si="0"/>
        <v>138435</v>
      </c>
      <c r="D13" s="89">
        <f t="shared" si="1"/>
        <v>15290</v>
      </c>
      <c r="E13" s="89">
        <f t="shared" si="2"/>
        <v>119240</v>
      </c>
      <c r="F13" s="89">
        <f t="shared" si="3"/>
        <v>2936</v>
      </c>
      <c r="G13" s="89">
        <f t="shared" si="4"/>
        <v>28037</v>
      </c>
      <c r="H13" s="90">
        <v>31504</v>
      </c>
      <c r="I13" s="114">
        <v>3230</v>
      </c>
      <c r="J13" s="115">
        <v>27584</v>
      </c>
      <c r="K13" s="116">
        <v>528</v>
      </c>
      <c r="L13" s="115">
        <v>6685</v>
      </c>
      <c r="M13" s="117">
        <f t="shared" si="5"/>
        <v>0.2275725069527215</v>
      </c>
      <c r="N13" s="118">
        <f t="shared" si="6"/>
        <v>9736.699999999999</v>
      </c>
      <c r="O13" s="119">
        <f t="shared" si="7"/>
        <v>8899.3</v>
      </c>
      <c r="P13" s="118">
        <f t="shared" si="8"/>
        <v>837.4</v>
      </c>
      <c r="Q13" s="151">
        <v>6626.13</v>
      </c>
      <c r="R13" s="152">
        <v>4283.2</v>
      </c>
      <c r="S13" s="153">
        <v>841</v>
      </c>
      <c r="T13" s="154">
        <v>72893</v>
      </c>
      <c r="V13" s="155">
        <v>2825.7</v>
      </c>
      <c r="W13" s="155">
        <v>264.4</v>
      </c>
      <c r="X13" s="158">
        <v>106931</v>
      </c>
      <c r="Y13" s="185">
        <v>12060</v>
      </c>
      <c r="Z13" s="181">
        <v>91656</v>
      </c>
      <c r="AA13" s="181">
        <v>2408</v>
      </c>
      <c r="AB13" s="182">
        <v>21352</v>
      </c>
      <c r="AC13" s="183">
        <v>6073.6</v>
      </c>
      <c r="AD13" s="184">
        <v>573</v>
      </c>
      <c r="AE13" s="329" t="s">
        <v>44</v>
      </c>
      <c r="AF13" s="179">
        <v>138211</v>
      </c>
      <c r="AG13" s="197">
        <v>6626.13</v>
      </c>
      <c r="AH13" s="197">
        <v>4283.2</v>
      </c>
      <c r="AI13" s="59">
        <f t="shared" si="10"/>
        <v>224</v>
      </c>
      <c r="AJ13" s="59">
        <f t="shared" si="11"/>
        <v>0</v>
      </c>
      <c r="AK13" s="198">
        <f t="shared" si="12"/>
        <v>0</v>
      </c>
    </row>
    <row r="14" spans="1:37" ht="18.75" customHeight="1">
      <c r="A14" s="331" t="s">
        <v>64</v>
      </c>
      <c r="B14" s="87" t="s">
        <v>108</v>
      </c>
      <c r="C14" s="88">
        <f t="shared" si="0"/>
        <v>113937</v>
      </c>
      <c r="D14" s="89">
        <f t="shared" si="1"/>
        <v>18608</v>
      </c>
      <c r="E14" s="89">
        <f t="shared" si="2"/>
        <v>72034</v>
      </c>
      <c r="F14" s="89">
        <f t="shared" si="3"/>
        <v>1997</v>
      </c>
      <c r="G14" s="89">
        <f t="shared" si="4"/>
        <v>40182</v>
      </c>
      <c r="H14" s="90">
        <v>23679</v>
      </c>
      <c r="I14" s="114">
        <v>2413</v>
      </c>
      <c r="J14" s="115">
        <v>15976</v>
      </c>
      <c r="K14" s="116">
        <v>139</v>
      </c>
      <c r="L14" s="115">
        <v>7591</v>
      </c>
      <c r="M14" s="117">
        <f t="shared" si="5"/>
        <v>0.20782537718212696</v>
      </c>
      <c r="N14" s="118">
        <f t="shared" si="6"/>
        <v>3721.5</v>
      </c>
      <c r="O14" s="119">
        <f t="shared" si="7"/>
        <v>3663.3</v>
      </c>
      <c r="P14" s="118">
        <f t="shared" si="8"/>
        <v>58.2</v>
      </c>
      <c r="Q14" s="151">
        <v>4634.57</v>
      </c>
      <c r="R14" s="152">
        <v>3238.82</v>
      </c>
      <c r="S14" s="153">
        <v>624</v>
      </c>
      <c r="T14" s="154">
        <v>50573</v>
      </c>
      <c r="V14" s="155">
        <v>1264.8</v>
      </c>
      <c r="W14" s="155">
        <v>41.4</v>
      </c>
      <c r="X14" s="157">
        <v>90258</v>
      </c>
      <c r="Y14" s="181">
        <v>16195</v>
      </c>
      <c r="Z14" s="181">
        <v>56058</v>
      </c>
      <c r="AA14" s="181">
        <v>1858</v>
      </c>
      <c r="AB14" s="182">
        <v>32591</v>
      </c>
      <c r="AC14" s="183">
        <v>2398.5</v>
      </c>
      <c r="AD14" s="184">
        <v>16.8</v>
      </c>
      <c r="AE14" s="329" t="s">
        <v>64</v>
      </c>
      <c r="AF14" s="179">
        <v>113998</v>
      </c>
      <c r="AG14" s="197">
        <v>4634.57</v>
      </c>
      <c r="AH14" s="197">
        <v>3238.82</v>
      </c>
      <c r="AI14" s="59">
        <f t="shared" si="10"/>
        <v>-61</v>
      </c>
      <c r="AJ14" s="59">
        <f t="shared" si="11"/>
        <v>0</v>
      </c>
      <c r="AK14" s="198">
        <f t="shared" si="12"/>
        <v>0</v>
      </c>
    </row>
    <row r="15" spans="1:37" ht="18.75" customHeight="1">
      <c r="A15" s="331" t="s">
        <v>65</v>
      </c>
      <c r="B15" s="87" t="s">
        <v>108</v>
      </c>
      <c r="C15" s="88">
        <f t="shared" si="0"/>
        <v>129709</v>
      </c>
      <c r="D15" s="89">
        <f t="shared" si="1"/>
        <v>24081</v>
      </c>
      <c r="E15" s="89">
        <f t="shared" si="2"/>
        <v>96710</v>
      </c>
      <c r="F15" s="89">
        <f t="shared" si="3"/>
        <v>3005</v>
      </c>
      <c r="G15" s="89">
        <f t="shared" si="4"/>
        <v>42960</v>
      </c>
      <c r="H15" s="90">
        <v>37846</v>
      </c>
      <c r="I15" s="115">
        <v>7505</v>
      </c>
      <c r="J15" s="115">
        <v>32878</v>
      </c>
      <c r="K15" s="116">
        <v>822</v>
      </c>
      <c r="L15" s="115">
        <v>11816</v>
      </c>
      <c r="M15" s="117">
        <f t="shared" si="5"/>
        <v>0.29177620673970195</v>
      </c>
      <c r="N15" s="118">
        <f t="shared" si="6"/>
        <v>10415.6</v>
      </c>
      <c r="O15" s="119">
        <f t="shared" si="7"/>
        <v>10368.7</v>
      </c>
      <c r="P15" s="118">
        <f t="shared" si="8"/>
        <v>46.9</v>
      </c>
      <c r="Q15" s="151">
        <v>6371.71</v>
      </c>
      <c r="R15" s="152">
        <v>4409.19</v>
      </c>
      <c r="S15" s="153">
        <v>411</v>
      </c>
      <c r="T15" s="154">
        <v>72572</v>
      </c>
      <c r="V15" s="155">
        <v>3831.3</v>
      </c>
      <c r="W15" s="155">
        <v>9.4</v>
      </c>
      <c r="X15" s="157">
        <v>91863</v>
      </c>
      <c r="Y15" s="181">
        <v>16576</v>
      </c>
      <c r="Z15" s="181">
        <v>63832</v>
      </c>
      <c r="AA15" s="181">
        <v>2183</v>
      </c>
      <c r="AB15" s="182">
        <v>31144</v>
      </c>
      <c r="AC15" s="183">
        <v>6537.4</v>
      </c>
      <c r="AD15" s="184">
        <v>37.5</v>
      </c>
      <c r="AE15" s="329" t="s">
        <v>65</v>
      </c>
      <c r="AF15" s="179">
        <v>129673</v>
      </c>
      <c r="AG15" s="197">
        <v>6371.71</v>
      </c>
      <c r="AH15" s="197">
        <v>4409.19</v>
      </c>
      <c r="AI15" s="59">
        <f t="shared" si="10"/>
        <v>36</v>
      </c>
      <c r="AJ15" s="59">
        <f t="shared" si="11"/>
        <v>0</v>
      </c>
      <c r="AK15" s="198">
        <f t="shared" si="12"/>
        <v>0</v>
      </c>
    </row>
    <row r="16" spans="1:37" ht="18.75" customHeight="1">
      <c r="A16" s="331" t="s">
        <v>46</v>
      </c>
      <c r="B16" s="87" t="s">
        <v>107</v>
      </c>
      <c r="C16" s="88">
        <f t="shared" si="0"/>
        <v>2571</v>
      </c>
      <c r="D16" s="89">
        <f t="shared" si="1"/>
        <v>429</v>
      </c>
      <c r="E16" s="89">
        <f t="shared" si="2"/>
        <v>2219</v>
      </c>
      <c r="F16" s="89">
        <f t="shared" si="3"/>
        <v>13</v>
      </c>
      <c r="G16" s="89">
        <f t="shared" si="4"/>
        <v>641</v>
      </c>
      <c r="H16" s="90">
        <v>1077</v>
      </c>
      <c r="I16" s="114">
        <v>219</v>
      </c>
      <c r="J16" s="116">
        <v>986</v>
      </c>
      <c r="K16" s="116">
        <v>4</v>
      </c>
      <c r="L16" s="116">
        <v>205</v>
      </c>
      <c r="M16" s="117">
        <f t="shared" si="5"/>
        <v>0.41890315052508753</v>
      </c>
      <c r="N16" s="118">
        <f t="shared" si="6"/>
        <v>318.2</v>
      </c>
      <c r="O16" s="119">
        <f t="shared" si="7"/>
        <v>316.9</v>
      </c>
      <c r="P16" s="118">
        <f t="shared" si="8"/>
        <v>1.3</v>
      </c>
      <c r="Q16" s="151">
        <v>12360</v>
      </c>
      <c r="R16" s="152">
        <v>12360</v>
      </c>
      <c r="S16" s="153">
        <v>196</v>
      </c>
      <c r="T16" s="154">
        <v>37954</v>
      </c>
      <c r="V16" s="155">
        <v>141.5</v>
      </c>
      <c r="W16" s="155">
        <v>0.8</v>
      </c>
      <c r="X16" s="157">
        <v>1494</v>
      </c>
      <c r="Y16" s="180">
        <v>210</v>
      </c>
      <c r="Z16" s="181">
        <v>1233</v>
      </c>
      <c r="AA16" s="180">
        <v>9</v>
      </c>
      <c r="AB16" s="186">
        <v>436</v>
      </c>
      <c r="AC16" s="183">
        <v>175.4</v>
      </c>
      <c r="AD16" s="184">
        <v>0.5</v>
      </c>
      <c r="AE16" s="329" t="s">
        <v>46</v>
      </c>
      <c r="AF16" s="179">
        <v>2590</v>
      </c>
      <c r="AG16" s="197">
        <v>12360</v>
      </c>
      <c r="AH16" s="197">
        <v>12360</v>
      </c>
      <c r="AI16" s="59">
        <f t="shared" si="10"/>
        <v>-19</v>
      </c>
      <c r="AJ16" s="59">
        <f t="shared" si="11"/>
        <v>0</v>
      </c>
      <c r="AK16" s="198">
        <f t="shared" si="12"/>
        <v>0</v>
      </c>
    </row>
    <row r="17" spans="1:37" ht="18.75" customHeight="1">
      <c r="A17" s="331" t="s">
        <v>48</v>
      </c>
      <c r="B17" s="87" t="s">
        <v>107</v>
      </c>
      <c r="C17" s="88">
        <f t="shared" si="0"/>
        <v>198311</v>
      </c>
      <c r="D17" s="89">
        <f t="shared" si="1"/>
        <v>29188</v>
      </c>
      <c r="E17" s="89">
        <f t="shared" si="2"/>
        <v>187291</v>
      </c>
      <c r="F17" s="89">
        <f t="shared" si="3"/>
        <v>2579</v>
      </c>
      <c r="G17" s="89">
        <f t="shared" si="4"/>
        <v>23672</v>
      </c>
      <c r="H17" s="90">
        <v>82204</v>
      </c>
      <c r="I17" s="114">
        <v>14352</v>
      </c>
      <c r="J17" s="115">
        <v>79553</v>
      </c>
      <c r="K17" s="115">
        <v>1057</v>
      </c>
      <c r="L17" s="115">
        <v>12293</v>
      </c>
      <c r="M17" s="117">
        <f t="shared" si="5"/>
        <v>0.41452062669241746</v>
      </c>
      <c r="N17" s="118">
        <f t="shared" si="6"/>
        <v>24191.800000000003</v>
      </c>
      <c r="O17" s="119">
        <f t="shared" si="7"/>
        <v>20966.4</v>
      </c>
      <c r="P17" s="118">
        <f t="shared" si="8"/>
        <v>3225.4</v>
      </c>
      <c r="Q17" s="151">
        <v>8949.01</v>
      </c>
      <c r="R17" s="152">
        <v>7785.49</v>
      </c>
      <c r="S17" s="153">
        <v>1544</v>
      </c>
      <c r="T17" s="154">
        <v>206771</v>
      </c>
      <c r="V17" s="155">
        <v>9813.4</v>
      </c>
      <c r="W17" s="155">
        <v>1651.2</v>
      </c>
      <c r="X17" s="157">
        <v>116107</v>
      </c>
      <c r="Y17" s="181">
        <v>14836</v>
      </c>
      <c r="Z17" s="181">
        <v>107738</v>
      </c>
      <c r="AA17" s="181">
        <v>1522</v>
      </c>
      <c r="AB17" s="182">
        <v>11379</v>
      </c>
      <c r="AC17" s="183">
        <v>11153</v>
      </c>
      <c r="AD17" s="184">
        <v>1574.2</v>
      </c>
      <c r="AE17" s="329" t="s">
        <v>48</v>
      </c>
      <c r="AF17" s="179">
        <v>197075</v>
      </c>
      <c r="AG17" s="197">
        <v>8949.01</v>
      </c>
      <c r="AH17" s="197">
        <v>7785.49</v>
      </c>
      <c r="AI17" s="59">
        <f t="shared" si="10"/>
        <v>1236</v>
      </c>
      <c r="AJ17" s="59">
        <f t="shared" si="11"/>
        <v>0</v>
      </c>
      <c r="AK17" s="198">
        <f t="shared" si="12"/>
        <v>0</v>
      </c>
    </row>
    <row r="18" spans="1:37" ht="18.75" customHeight="1">
      <c r="A18" s="331" t="s">
        <v>50</v>
      </c>
      <c r="B18" s="87" t="s">
        <v>107</v>
      </c>
      <c r="C18" s="88">
        <f t="shared" si="0"/>
        <v>34639</v>
      </c>
      <c r="D18" s="89">
        <f t="shared" si="1"/>
        <v>4867</v>
      </c>
      <c r="E18" s="89">
        <f t="shared" si="2"/>
        <v>32635</v>
      </c>
      <c r="F18" s="89">
        <f t="shared" si="3"/>
        <v>308</v>
      </c>
      <c r="G18" s="89">
        <f t="shared" si="4"/>
        <v>5167</v>
      </c>
      <c r="H18" s="90">
        <v>33705</v>
      </c>
      <c r="I18" s="114">
        <v>4710</v>
      </c>
      <c r="J18" s="115">
        <v>31660</v>
      </c>
      <c r="K18" s="116">
        <v>293</v>
      </c>
      <c r="L18" s="115">
        <v>4975</v>
      </c>
      <c r="M18" s="117">
        <f t="shared" si="5"/>
        <v>0.9730361730996854</v>
      </c>
      <c r="N18" s="118">
        <f t="shared" si="6"/>
        <v>3847.3</v>
      </c>
      <c r="O18" s="119">
        <f t="shared" si="7"/>
        <v>3591.4</v>
      </c>
      <c r="P18" s="118">
        <f t="shared" si="8"/>
        <v>255.89999999999998</v>
      </c>
      <c r="Q18" s="151">
        <v>10702.74</v>
      </c>
      <c r="R18" s="152">
        <v>9798.51</v>
      </c>
      <c r="S18" s="153">
        <v>1503</v>
      </c>
      <c r="T18" s="154">
        <v>168674</v>
      </c>
      <c r="V18" s="155">
        <v>3515.4</v>
      </c>
      <c r="W18" s="155">
        <v>252.2</v>
      </c>
      <c r="X18" s="157">
        <v>934</v>
      </c>
      <c r="Y18" s="180">
        <v>157</v>
      </c>
      <c r="Z18" s="180">
        <v>975</v>
      </c>
      <c r="AA18" s="180">
        <v>15</v>
      </c>
      <c r="AB18" s="186">
        <v>192</v>
      </c>
      <c r="AC18" s="183">
        <v>76</v>
      </c>
      <c r="AD18" s="184">
        <v>3.7</v>
      </c>
      <c r="AE18" s="329" t="s">
        <v>50</v>
      </c>
      <c r="AF18" s="179">
        <v>33936</v>
      </c>
      <c r="AG18" s="197">
        <v>10702.74</v>
      </c>
      <c r="AH18" s="197">
        <v>9798.51</v>
      </c>
      <c r="AI18" s="59">
        <f t="shared" si="10"/>
        <v>703</v>
      </c>
      <c r="AJ18" s="59">
        <f t="shared" si="11"/>
        <v>0</v>
      </c>
      <c r="AK18" s="198">
        <f t="shared" si="12"/>
        <v>0</v>
      </c>
    </row>
    <row r="19" spans="1:37" ht="18.75" customHeight="1">
      <c r="A19" s="331" t="s">
        <v>67</v>
      </c>
      <c r="B19" s="87" t="s">
        <v>108</v>
      </c>
      <c r="C19" s="88">
        <f t="shared" si="0"/>
        <v>418591</v>
      </c>
      <c r="D19" s="89">
        <f t="shared" si="1"/>
        <v>62079</v>
      </c>
      <c r="E19" s="89">
        <f t="shared" si="2"/>
        <v>384661</v>
      </c>
      <c r="F19" s="89">
        <f t="shared" si="3"/>
        <v>7355</v>
      </c>
      <c r="G19" s="89">
        <f t="shared" si="4"/>
        <v>54582</v>
      </c>
      <c r="H19" s="90">
        <v>133825</v>
      </c>
      <c r="I19" s="114">
        <v>19890</v>
      </c>
      <c r="J19" s="115">
        <v>139239</v>
      </c>
      <c r="K19" s="115">
        <v>2304</v>
      </c>
      <c r="L19" s="115">
        <v>17755</v>
      </c>
      <c r="M19" s="117">
        <f t="shared" si="5"/>
        <v>0.31970348144131144</v>
      </c>
      <c r="N19" s="118">
        <f t="shared" si="6"/>
        <v>27239.6</v>
      </c>
      <c r="O19" s="119">
        <f t="shared" si="7"/>
        <v>26517.3</v>
      </c>
      <c r="P19" s="118">
        <f t="shared" si="8"/>
        <v>722.3</v>
      </c>
      <c r="Q19" s="151">
        <v>5225.48</v>
      </c>
      <c r="R19" s="152">
        <v>3393.6</v>
      </c>
      <c r="S19" s="153">
        <v>2113</v>
      </c>
      <c r="T19" s="154">
        <v>232934</v>
      </c>
      <c r="V19" s="155">
        <v>11113.9</v>
      </c>
      <c r="W19" s="155">
        <v>71.5</v>
      </c>
      <c r="X19" s="157">
        <v>284766</v>
      </c>
      <c r="Y19" s="181">
        <v>42189</v>
      </c>
      <c r="Z19" s="181">
        <v>245422</v>
      </c>
      <c r="AA19" s="181">
        <v>5051</v>
      </c>
      <c r="AB19" s="182">
        <v>36827</v>
      </c>
      <c r="AC19" s="183">
        <v>15403.4</v>
      </c>
      <c r="AD19" s="184">
        <v>650.8</v>
      </c>
      <c r="AE19" s="329" t="s">
        <v>67</v>
      </c>
      <c r="AF19" s="179">
        <v>418478</v>
      </c>
      <c r="AG19" s="197">
        <v>5225.48</v>
      </c>
      <c r="AH19" s="197">
        <v>3393.6</v>
      </c>
      <c r="AI19" s="59">
        <f t="shared" si="10"/>
        <v>113</v>
      </c>
      <c r="AJ19" s="59">
        <f t="shared" si="11"/>
        <v>0</v>
      </c>
      <c r="AK19" s="198">
        <f t="shared" si="12"/>
        <v>0</v>
      </c>
    </row>
    <row r="20" spans="1:37" ht="18.75" customHeight="1">
      <c r="A20" s="331" t="s">
        <v>52</v>
      </c>
      <c r="B20" s="87" t="s">
        <v>107</v>
      </c>
      <c r="C20" s="88">
        <f t="shared" si="0"/>
        <v>80073</v>
      </c>
      <c r="D20" s="89">
        <f t="shared" si="1"/>
        <v>11422</v>
      </c>
      <c r="E20" s="89">
        <f t="shared" si="2"/>
        <v>62975</v>
      </c>
      <c r="F20" s="89">
        <f t="shared" si="3"/>
        <v>2674</v>
      </c>
      <c r="G20" s="89">
        <f t="shared" si="4"/>
        <v>21416</v>
      </c>
      <c r="H20" s="90">
        <v>8983</v>
      </c>
      <c r="I20" s="114">
        <v>1174</v>
      </c>
      <c r="J20" s="115">
        <v>7780</v>
      </c>
      <c r="K20" s="116">
        <v>170</v>
      </c>
      <c r="L20" s="115">
        <v>1995</v>
      </c>
      <c r="M20" s="117">
        <f t="shared" si="5"/>
        <v>0.11218513106790054</v>
      </c>
      <c r="N20" s="118">
        <f t="shared" si="6"/>
        <v>9229.699999999999</v>
      </c>
      <c r="O20" s="119">
        <f t="shared" si="7"/>
        <v>8249.8</v>
      </c>
      <c r="P20" s="118">
        <f t="shared" si="8"/>
        <v>979.9</v>
      </c>
      <c r="Q20" s="151">
        <v>7840.68</v>
      </c>
      <c r="R20" s="152">
        <v>6882.8</v>
      </c>
      <c r="S20" s="153">
        <v>767</v>
      </c>
      <c r="T20" s="154">
        <v>36789</v>
      </c>
      <c r="V20" s="155">
        <v>1035.1</v>
      </c>
      <c r="W20" s="155">
        <v>31.8</v>
      </c>
      <c r="X20" s="157">
        <v>71090</v>
      </c>
      <c r="Y20" s="181">
        <v>10248</v>
      </c>
      <c r="Z20" s="181">
        <v>55195</v>
      </c>
      <c r="AA20" s="181">
        <v>2504</v>
      </c>
      <c r="AB20" s="182">
        <v>19421</v>
      </c>
      <c r="AC20" s="183">
        <v>7214.7</v>
      </c>
      <c r="AD20" s="184">
        <v>948.1</v>
      </c>
      <c r="AE20" s="329" t="s">
        <v>52</v>
      </c>
      <c r="AF20" s="179">
        <v>77411</v>
      </c>
      <c r="AG20" s="197">
        <v>7840.68</v>
      </c>
      <c r="AH20" s="197">
        <v>6882.8</v>
      </c>
      <c r="AI20" s="59">
        <f t="shared" si="10"/>
        <v>2662</v>
      </c>
      <c r="AJ20" s="59">
        <f t="shared" si="11"/>
        <v>0</v>
      </c>
      <c r="AK20" s="198">
        <f t="shared" si="12"/>
        <v>0</v>
      </c>
    </row>
    <row r="21" spans="1:37" ht="18.75" customHeight="1">
      <c r="A21" s="331" t="s">
        <v>69</v>
      </c>
      <c r="B21" s="87" t="s">
        <v>108</v>
      </c>
      <c r="C21" s="88">
        <f t="shared" si="0"/>
        <v>220984</v>
      </c>
      <c r="D21" s="89">
        <f t="shared" si="1"/>
        <v>74258</v>
      </c>
      <c r="E21" s="89">
        <f t="shared" si="2"/>
        <v>193571</v>
      </c>
      <c r="F21" s="89">
        <f t="shared" si="3"/>
        <v>19068</v>
      </c>
      <c r="G21" s="89">
        <f t="shared" si="4"/>
        <v>31040</v>
      </c>
      <c r="H21" s="90">
        <v>119602</v>
      </c>
      <c r="I21" s="114">
        <v>40631</v>
      </c>
      <c r="J21" s="115">
        <v>106648</v>
      </c>
      <c r="K21" s="115">
        <v>10361</v>
      </c>
      <c r="L21" s="115">
        <v>16971</v>
      </c>
      <c r="M21" s="117">
        <f t="shared" si="5"/>
        <v>0.541224704050972</v>
      </c>
      <c r="N21" s="118">
        <f t="shared" si="6"/>
        <v>14388.300000000001</v>
      </c>
      <c r="O21" s="119">
        <f t="shared" si="7"/>
        <v>14174.1</v>
      </c>
      <c r="P21" s="118">
        <f t="shared" si="8"/>
        <v>214.2</v>
      </c>
      <c r="Q21" s="151">
        <v>3872.02</v>
      </c>
      <c r="R21" s="152">
        <v>3246.31</v>
      </c>
      <c r="S21" s="153">
        <v>1371</v>
      </c>
      <c r="T21" s="154">
        <v>124559</v>
      </c>
      <c r="V21" s="155">
        <v>8595</v>
      </c>
      <c r="W21" s="155">
        <v>98</v>
      </c>
      <c r="X21" s="157">
        <v>101382</v>
      </c>
      <c r="Y21" s="181">
        <v>33627</v>
      </c>
      <c r="Z21" s="181">
        <v>86923</v>
      </c>
      <c r="AA21" s="181">
        <v>8707</v>
      </c>
      <c r="AB21" s="182">
        <v>14069</v>
      </c>
      <c r="AC21" s="183">
        <v>5579.1</v>
      </c>
      <c r="AD21" s="184">
        <v>116.2</v>
      </c>
      <c r="AE21" s="329" t="s">
        <v>69</v>
      </c>
      <c r="AF21" s="179">
        <v>226116</v>
      </c>
      <c r="AG21" s="197">
        <v>3872.02</v>
      </c>
      <c r="AH21" s="197">
        <v>3246.31</v>
      </c>
      <c r="AI21" s="59">
        <f t="shared" si="10"/>
        <v>-5132</v>
      </c>
      <c r="AJ21" s="59">
        <f t="shared" si="11"/>
        <v>0</v>
      </c>
      <c r="AK21" s="198">
        <f t="shared" si="12"/>
        <v>0</v>
      </c>
    </row>
    <row r="22" spans="1:37" ht="18.75" customHeight="1">
      <c r="A22" s="331" t="s">
        <v>54</v>
      </c>
      <c r="B22" s="87" t="s">
        <v>107</v>
      </c>
      <c r="C22" s="88">
        <f t="shared" si="0"/>
        <v>212332</v>
      </c>
      <c r="D22" s="89">
        <f t="shared" si="1"/>
        <v>39793</v>
      </c>
      <c r="E22" s="89">
        <f t="shared" si="2"/>
        <v>203747</v>
      </c>
      <c r="F22" s="89">
        <f t="shared" si="3"/>
        <v>1858</v>
      </c>
      <c r="G22" s="89">
        <f t="shared" si="4"/>
        <v>18828</v>
      </c>
      <c r="H22" s="90">
        <v>141078</v>
      </c>
      <c r="I22" s="114">
        <v>26862</v>
      </c>
      <c r="J22" s="115">
        <v>137682</v>
      </c>
      <c r="K22" s="115">
        <v>1191</v>
      </c>
      <c r="L22" s="115">
        <v>12215</v>
      </c>
      <c r="M22" s="117">
        <f t="shared" si="5"/>
        <v>0.664421754610704</v>
      </c>
      <c r="N22" s="118">
        <f t="shared" si="6"/>
        <v>16721</v>
      </c>
      <c r="O22" s="119">
        <f t="shared" si="7"/>
        <v>16314.9</v>
      </c>
      <c r="P22" s="118">
        <f t="shared" si="8"/>
        <v>406.1</v>
      </c>
      <c r="Q22" s="151">
        <v>5931.5</v>
      </c>
      <c r="R22" s="152">
        <v>4041.78</v>
      </c>
      <c r="S22" s="153">
        <v>1589</v>
      </c>
      <c r="T22" s="154">
        <v>246176</v>
      </c>
      <c r="V22" s="155">
        <v>12126</v>
      </c>
      <c r="W22" s="155">
        <v>185.3</v>
      </c>
      <c r="X22" s="157">
        <v>71254</v>
      </c>
      <c r="Y22" s="181">
        <v>12931</v>
      </c>
      <c r="Z22" s="181">
        <v>66065</v>
      </c>
      <c r="AA22" s="180">
        <v>667</v>
      </c>
      <c r="AB22" s="182">
        <v>6613</v>
      </c>
      <c r="AC22" s="183">
        <v>4188.9</v>
      </c>
      <c r="AD22" s="184">
        <v>220.8</v>
      </c>
      <c r="AE22" s="329" t="s">
        <v>54</v>
      </c>
      <c r="AF22" s="179">
        <v>212535</v>
      </c>
      <c r="AG22" s="197">
        <v>5931.5</v>
      </c>
      <c r="AH22" s="197">
        <v>4041.78</v>
      </c>
      <c r="AI22" s="59">
        <f t="shared" si="10"/>
        <v>-203</v>
      </c>
      <c r="AJ22" s="59">
        <f t="shared" si="11"/>
        <v>0</v>
      </c>
      <c r="AK22" s="198">
        <f t="shared" si="12"/>
        <v>0</v>
      </c>
    </row>
    <row r="23" spans="1:37" ht="18.75" customHeight="1">
      <c r="A23" s="331" t="s">
        <v>71</v>
      </c>
      <c r="B23" s="87" t="s">
        <v>108</v>
      </c>
      <c r="C23" s="88">
        <f t="shared" si="0"/>
        <v>484611</v>
      </c>
      <c r="D23" s="89">
        <f t="shared" si="1"/>
        <v>88159</v>
      </c>
      <c r="E23" s="89">
        <f t="shared" si="2"/>
        <v>441616</v>
      </c>
      <c r="F23" s="89">
        <f t="shared" si="3"/>
        <v>14982</v>
      </c>
      <c r="G23" s="89">
        <f t="shared" si="4"/>
        <v>61054</v>
      </c>
      <c r="H23" s="90">
        <v>160656</v>
      </c>
      <c r="I23" s="114">
        <v>31871</v>
      </c>
      <c r="J23" s="115">
        <v>151561</v>
      </c>
      <c r="K23" s="115">
        <v>5120</v>
      </c>
      <c r="L23" s="115">
        <v>21882</v>
      </c>
      <c r="M23" s="117">
        <f t="shared" si="5"/>
        <v>0.33151538037725103</v>
      </c>
      <c r="N23" s="118">
        <f t="shared" si="6"/>
        <v>21272.100000000002</v>
      </c>
      <c r="O23" s="119">
        <f t="shared" si="7"/>
        <v>20973.4</v>
      </c>
      <c r="P23" s="118">
        <f t="shared" si="8"/>
        <v>298.7</v>
      </c>
      <c r="Q23" s="151">
        <v>4770.42</v>
      </c>
      <c r="R23" s="152">
        <v>2909.19</v>
      </c>
      <c r="S23" s="153">
        <v>2499</v>
      </c>
      <c r="T23" s="154">
        <v>245049</v>
      </c>
      <c r="V23" s="155">
        <v>8219.2</v>
      </c>
      <c r="W23" s="155">
        <v>46.7</v>
      </c>
      <c r="X23" s="157">
        <v>323955</v>
      </c>
      <c r="Y23" s="181">
        <v>56288</v>
      </c>
      <c r="Z23" s="181">
        <v>290055</v>
      </c>
      <c r="AA23" s="181">
        <v>9862</v>
      </c>
      <c r="AB23" s="182">
        <v>39172</v>
      </c>
      <c r="AC23" s="183">
        <v>12754.2</v>
      </c>
      <c r="AD23" s="184">
        <v>252</v>
      </c>
      <c r="AE23" s="329" t="s">
        <v>71</v>
      </c>
      <c r="AF23" s="179">
        <v>485493</v>
      </c>
      <c r="AG23" s="197">
        <v>4770.42</v>
      </c>
      <c r="AH23" s="197">
        <v>2909.19</v>
      </c>
      <c r="AI23" s="59">
        <f t="shared" si="10"/>
        <v>-882</v>
      </c>
      <c r="AJ23" s="59">
        <f t="shared" si="11"/>
        <v>0</v>
      </c>
      <c r="AK23" s="198">
        <f t="shared" si="12"/>
        <v>0</v>
      </c>
    </row>
    <row r="24" spans="1:37" ht="18.75" customHeight="1">
      <c r="A24" s="331" t="s">
        <v>73</v>
      </c>
      <c r="B24" s="87" t="s">
        <v>108</v>
      </c>
      <c r="C24" s="88">
        <f t="shared" si="0"/>
        <v>253979</v>
      </c>
      <c r="D24" s="89">
        <f t="shared" si="1"/>
        <v>42027</v>
      </c>
      <c r="E24" s="89">
        <f t="shared" si="2"/>
        <v>221283</v>
      </c>
      <c r="F24" s="89">
        <f t="shared" si="3"/>
        <v>1471</v>
      </c>
      <c r="G24" s="89">
        <f t="shared" si="4"/>
        <v>48843</v>
      </c>
      <c r="H24" s="90">
        <v>57510</v>
      </c>
      <c r="I24" s="114">
        <v>11118</v>
      </c>
      <c r="J24" s="115">
        <v>51165</v>
      </c>
      <c r="K24" s="116">
        <v>280</v>
      </c>
      <c r="L24" s="115">
        <v>12600</v>
      </c>
      <c r="M24" s="117">
        <f t="shared" si="5"/>
        <v>0.22643604392489142</v>
      </c>
      <c r="N24" s="118">
        <f t="shared" si="6"/>
        <v>28713.300000000003</v>
      </c>
      <c r="O24" s="119">
        <f t="shared" si="7"/>
        <v>17553.4</v>
      </c>
      <c r="P24" s="118">
        <f t="shared" si="8"/>
        <v>11159.9</v>
      </c>
      <c r="Q24" s="151">
        <v>5760.13</v>
      </c>
      <c r="R24" s="152">
        <v>3988.63</v>
      </c>
      <c r="S24" s="153">
        <v>1677</v>
      </c>
      <c r="T24" s="154">
        <v>157747</v>
      </c>
      <c r="V24" s="155">
        <v>4991.7</v>
      </c>
      <c r="W24" s="155">
        <v>2473.5</v>
      </c>
      <c r="X24" s="157">
        <v>196469</v>
      </c>
      <c r="Y24" s="181">
        <v>30909</v>
      </c>
      <c r="Z24" s="181">
        <v>170118</v>
      </c>
      <c r="AA24" s="181">
        <v>1191</v>
      </c>
      <c r="AB24" s="182">
        <v>36243</v>
      </c>
      <c r="AC24" s="183">
        <v>12561.7</v>
      </c>
      <c r="AD24" s="184">
        <v>8686.4</v>
      </c>
      <c r="AE24" s="329" t="s">
        <v>73</v>
      </c>
      <c r="AF24" s="179">
        <v>262557</v>
      </c>
      <c r="AG24" s="197">
        <v>5760.13</v>
      </c>
      <c r="AH24" s="197">
        <v>3988.63</v>
      </c>
      <c r="AI24" s="59">
        <f t="shared" si="10"/>
        <v>-8578</v>
      </c>
      <c r="AJ24" s="59">
        <f t="shared" si="11"/>
        <v>0</v>
      </c>
      <c r="AK24" s="198">
        <f t="shared" si="12"/>
        <v>0</v>
      </c>
    </row>
    <row r="25" spans="1:37" ht="18.75" customHeight="1">
      <c r="A25" s="331" t="s">
        <v>75</v>
      </c>
      <c r="B25" s="87" t="s">
        <v>108</v>
      </c>
      <c r="C25" s="88">
        <f t="shared" si="0"/>
        <v>481851</v>
      </c>
      <c r="D25" s="89">
        <f t="shared" si="1"/>
        <v>94720</v>
      </c>
      <c r="E25" s="89">
        <f t="shared" si="2"/>
        <v>411581</v>
      </c>
      <c r="F25" s="89">
        <f t="shared" si="3"/>
        <v>22565</v>
      </c>
      <c r="G25" s="89">
        <f t="shared" si="4"/>
        <v>81068</v>
      </c>
      <c r="H25" s="90">
        <v>101183</v>
      </c>
      <c r="I25" s="114">
        <v>21367</v>
      </c>
      <c r="J25" s="115">
        <v>89978</v>
      </c>
      <c r="K25" s="115">
        <v>3840</v>
      </c>
      <c r="L25" s="115">
        <v>16427</v>
      </c>
      <c r="M25" s="117">
        <f t="shared" si="5"/>
        <v>0.20998814986375455</v>
      </c>
      <c r="N25" s="118">
        <f t="shared" si="6"/>
        <v>28289.699999999997</v>
      </c>
      <c r="O25" s="119">
        <f t="shared" si="7"/>
        <v>27579.1</v>
      </c>
      <c r="P25" s="118">
        <f t="shared" si="8"/>
        <v>710.6</v>
      </c>
      <c r="Q25" s="151">
        <v>6215.1</v>
      </c>
      <c r="R25" s="152">
        <v>3288.41</v>
      </c>
      <c r="S25" s="153">
        <v>2370</v>
      </c>
      <c r="T25" s="154">
        <v>128739</v>
      </c>
      <c r="V25" s="155">
        <v>9239.5</v>
      </c>
      <c r="W25" s="155">
        <v>129.6</v>
      </c>
      <c r="X25" s="157">
        <v>380668</v>
      </c>
      <c r="Y25" s="181">
        <v>73353</v>
      </c>
      <c r="Z25" s="181">
        <v>321603</v>
      </c>
      <c r="AA25" s="181">
        <v>18725</v>
      </c>
      <c r="AB25" s="182">
        <v>64641</v>
      </c>
      <c r="AC25" s="183">
        <v>18339.6</v>
      </c>
      <c r="AD25" s="184">
        <v>581</v>
      </c>
      <c r="AE25" s="329" t="s">
        <v>75</v>
      </c>
      <c r="AF25" s="179">
        <v>481454</v>
      </c>
      <c r="AG25" s="197">
        <v>6215.1</v>
      </c>
      <c r="AH25" s="197">
        <v>3288.41</v>
      </c>
      <c r="AI25" s="59">
        <f t="shared" si="10"/>
        <v>397</v>
      </c>
      <c r="AJ25" s="59">
        <f t="shared" si="11"/>
        <v>0</v>
      </c>
      <c r="AK25" s="198">
        <f t="shared" si="12"/>
        <v>0</v>
      </c>
    </row>
    <row r="26" spans="1:37" ht="18.75" customHeight="1">
      <c r="A26" s="331" t="s">
        <v>56</v>
      </c>
      <c r="B26" s="87" t="s">
        <v>107</v>
      </c>
      <c r="C26" s="88">
        <f t="shared" si="0"/>
        <v>236289</v>
      </c>
      <c r="D26" s="89">
        <f t="shared" si="1"/>
        <v>35811</v>
      </c>
      <c r="E26" s="89">
        <f t="shared" si="2"/>
        <v>220374</v>
      </c>
      <c r="F26" s="89">
        <f t="shared" si="3"/>
        <v>7825</v>
      </c>
      <c r="G26" s="89">
        <f t="shared" si="4"/>
        <v>24680</v>
      </c>
      <c r="H26" s="90">
        <v>24962</v>
      </c>
      <c r="I26" s="114">
        <v>5165</v>
      </c>
      <c r="J26" s="115">
        <v>24543</v>
      </c>
      <c r="K26" s="116">
        <v>390</v>
      </c>
      <c r="L26" s="115">
        <v>2514</v>
      </c>
      <c r="M26" s="117">
        <f t="shared" si="5"/>
        <v>0.105641819974692</v>
      </c>
      <c r="N26" s="118">
        <f t="shared" si="6"/>
        <v>29227.4</v>
      </c>
      <c r="O26" s="119">
        <f t="shared" si="7"/>
        <v>28585.4</v>
      </c>
      <c r="P26" s="118">
        <f t="shared" si="8"/>
        <v>642</v>
      </c>
      <c r="Q26" s="151">
        <v>9193.1</v>
      </c>
      <c r="R26" s="152">
        <v>8871.04</v>
      </c>
      <c r="S26" s="153">
        <v>1197</v>
      </c>
      <c r="T26" s="154">
        <v>66431</v>
      </c>
      <c r="V26" s="155">
        <v>3465</v>
      </c>
      <c r="W26" s="155">
        <v>114.4</v>
      </c>
      <c r="X26" s="157">
        <v>211327</v>
      </c>
      <c r="Y26" s="181">
        <v>30646</v>
      </c>
      <c r="Z26" s="181">
        <v>195831</v>
      </c>
      <c r="AA26" s="181">
        <v>7435</v>
      </c>
      <c r="AB26" s="182">
        <v>22166</v>
      </c>
      <c r="AC26" s="183">
        <v>25120.4</v>
      </c>
      <c r="AD26" s="184">
        <v>527.6</v>
      </c>
      <c r="AE26" s="329" t="s">
        <v>56</v>
      </c>
      <c r="AF26" s="179">
        <v>237695</v>
      </c>
      <c r="AG26" s="197">
        <v>9193.1</v>
      </c>
      <c r="AH26" s="197">
        <v>8871.04</v>
      </c>
      <c r="AI26" s="59">
        <f t="shared" si="10"/>
        <v>-1406</v>
      </c>
      <c r="AJ26" s="59">
        <f t="shared" si="11"/>
        <v>0</v>
      </c>
      <c r="AK26" s="198">
        <f t="shared" si="12"/>
        <v>0</v>
      </c>
    </row>
    <row r="27" spans="1:37" ht="18.75" customHeight="1">
      <c r="A27" s="331" t="s">
        <v>81</v>
      </c>
      <c r="B27" s="87" t="s">
        <v>109</v>
      </c>
      <c r="C27" s="88">
        <f t="shared" si="0"/>
        <v>272280</v>
      </c>
      <c r="D27" s="89">
        <f t="shared" si="1"/>
        <v>45843</v>
      </c>
      <c r="E27" s="89">
        <f t="shared" si="2"/>
        <v>254493</v>
      </c>
      <c r="F27" s="89">
        <f t="shared" si="3"/>
        <v>11467</v>
      </c>
      <c r="G27" s="89">
        <f t="shared" si="4"/>
        <v>38441</v>
      </c>
      <c r="H27" s="90">
        <v>25390</v>
      </c>
      <c r="I27" s="114">
        <v>4658</v>
      </c>
      <c r="J27" s="115">
        <v>25095</v>
      </c>
      <c r="K27" s="116">
        <v>704</v>
      </c>
      <c r="L27" s="115">
        <v>4171</v>
      </c>
      <c r="M27" s="117">
        <f t="shared" si="5"/>
        <v>0.09324959600411341</v>
      </c>
      <c r="N27" s="118">
        <f t="shared" si="6"/>
        <v>15243.8</v>
      </c>
      <c r="O27" s="119">
        <f t="shared" si="7"/>
        <v>14784</v>
      </c>
      <c r="P27" s="118">
        <f t="shared" si="8"/>
        <v>459.8</v>
      </c>
      <c r="Q27" s="151">
        <v>4362.85</v>
      </c>
      <c r="R27" s="152">
        <v>3354.72</v>
      </c>
      <c r="S27" s="153">
        <v>1156</v>
      </c>
      <c r="T27" s="154">
        <v>28274</v>
      </c>
      <c r="V27" s="155">
        <v>1773.5</v>
      </c>
      <c r="W27" s="155">
        <v>64.3</v>
      </c>
      <c r="X27" s="157">
        <v>246890</v>
      </c>
      <c r="Y27" s="181">
        <v>41185</v>
      </c>
      <c r="Z27" s="181">
        <v>229398</v>
      </c>
      <c r="AA27" s="181">
        <v>10763</v>
      </c>
      <c r="AB27" s="182">
        <v>34270</v>
      </c>
      <c r="AC27" s="183">
        <v>13010.5</v>
      </c>
      <c r="AD27" s="184">
        <v>395.5</v>
      </c>
      <c r="AE27" s="329" t="s">
        <v>81</v>
      </c>
      <c r="AF27" s="179">
        <v>280110</v>
      </c>
      <c r="AG27" s="197">
        <v>4362.85</v>
      </c>
      <c r="AH27" s="197">
        <v>3354.72</v>
      </c>
      <c r="AI27" s="59">
        <f t="shared" si="10"/>
        <v>-7830</v>
      </c>
      <c r="AJ27" s="59">
        <f t="shared" si="11"/>
        <v>0</v>
      </c>
      <c r="AK27" s="198">
        <f t="shared" si="12"/>
        <v>0</v>
      </c>
    </row>
    <row r="28" spans="1:37" ht="18.75" customHeight="1">
      <c r="A28" s="331" t="s">
        <v>77</v>
      </c>
      <c r="B28" s="87" t="s">
        <v>108</v>
      </c>
      <c r="C28" s="88">
        <f t="shared" si="0"/>
        <v>29011</v>
      </c>
      <c r="D28" s="89">
        <f t="shared" si="1"/>
        <v>8016</v>
      </c>
      <c r="E28" s="89">
        <f t="shared" si="2"/>
        <v>27864</v>
      </c>
      <c r="F28" s="89">
        <f t="shared" si="3"/>
        <v>393</v>
      </c>
      <c r="G28" s="89">
        <f t="shared" si="4"/>
        <v>1629</v>
      </c>
      <c r="H28" s="90">
        <v>2507</v>
      </c>
      <c r="I28" s="114">
        <v>641</v>
      </c>
      <c r="J28" s="115">
        <v>2381</v>
      </c>
      <c r="K28" s="116">
        <v>11</v>
      </c>
      <c r="L28" s="116">
        <v>94</v>
      </c>
      <c r="M28" s="117">
        <f t="shared" si="5"/>
        <v>0.08641549756988728</v>
      </c>
      <c r="N28" s="118">
        <f t="shared" si="6"/>
        <v>2237.8</v>
      </c>
      <c r="O28" s="119">
        <f t="shared" si="7"/>
        <v>2061.8</v>
      </c>
      <c r="P28" s="118">
        <f t="shared" si="8"/>
        <v>176</v>
      </c>
      <c r="Q28" s="151">
        <v>5886.32</v>
      </c>
      <c r="R28" s="152">
        <v>4970.53</v>
      </c>
      <c r="S28" s="153">
        <v>206</v>
      </c>
      <c r="T28" s="154">
        <v>5328</v>
      </c>
      <c r="V28" s="155">
        <v>203.6</v>
      </c>
      <c r="W28" s="155">
        <v>24.2</v>
      </c>
      <c r="X28" s="157">
        <v>26504</v>
      </c>
      <c r="Y28" s="181">
        <v>7375</v>
      </c>
      <c r="Z28" s="181">
        <v>25483</v>
      </c>
      <c r="AA28" s="180">
        <v>382</v>
      </c>
      <c r="AB28" s="182">
        <v>1535</v>
      </c>
      <c r="AC28" s="183">
        <v>1858.2</v>
      </c>
      <c r="AD28" s="184">
        <v>151.8</v>
      </c>
      <c r="AE28" s="329" t="s">
        <v>77</v>
      </c>
      <c r="AF28" s="179">
        <v>29044</v>
      </c>
      <c r="AG28" s="197">
        <v>5886.32</v>
      </c>
      <c r="AH28" s="197">
        <v>4970.53</v>
      </c>
      <c r="AI28" s="59">
        <f t="shared" si="10"/>
        <v>-33</v>
      </c>
      <c r="AJ28" s="59">
        <f t="shared" si="11"/>
        <v>0</v>
      </c>
      <c r="AK28" s="198">
        <f t="shared" si="12"/>
        <v>0</v>
      </c>
    </row>
    <row r="29" spans="1:37" ht="18.75" customHeight="1">
      <c r="A29" s="331" t="s">
        <v>83</v>
      </c>
      <c r="B29" s="87" t="s">
        <v>109</v>
      </c>
      <c r="C29" s="88">
        <f t="shared" si="0"/>
        <v>167872</v>
      </c>
      <c r="D29" s="89">
        <f t="shared" si="1"/>
        <v>15366</v>
      </c>
      <c r="E29" s="89">
        <f t="shared" si="2"/>
        <v>143401</v>
      </c>
      <c r="F29" s="89">
        <f t="shared" si="3"/>
        <v>2373</v>
      </c>
      <c r="G29" s="89">
        <f t="shared" si="4"/>
        <v>29647</v>
      </c>
      <c r="H29" s="90">
        <v>61394</v>
      </c>
      <c r="I29" s="114">
        <v>6421</v>
      </c>
      <c r="J29" s="114">
        <v>54674</v>
      </c>
      <c r="K29" s="116">
        <v>568</v>
      </c>
      <c r="L29" s="115">
        <v>12176</v>
      </c>
      <c r="M29" s="117">
        <f t="shared" si="5"/>
        <v>0.3657191193290126</v>
      </c>
      <c r="N29" s="118">
        <f t="shared" si="6"/>
        <v>16470.7</v>
      </c>
      <c r="O29" s="119">
        <f t="shared" si="7"/>
        <v>15095.1</v>
      </c>
      <c r="P29" s="118">
        <f t="shared" si="8"/>
        <v>1375.6</v>
      </c>
      <c r="Q29" s="151">
        <v>5934.74</v>
      </c>
      <c r="R29" s="152">
        <v>5323.95</v>
      </c>
      <c r="S29" s="153">
        <v>1225</v>
      </c>
      <c r="T29" s="154">
        <v>78400</v>
      </c>
      <c r="V29" s="155">
        <v>5866.4</v>
      </c>
      <c r="W29" s="155">
        <v>508.6</v>
      </c>
      <c r="X29" s="157">
        <v>106478</v>
      </c>
      <c r="Y29" s="181">
        <v>8945</v>
      </c>
      <c r="Z29" s="181">
        <v>88727</v>
      </c>
      <c r="AA29" s="181">
        <v>1805</v>
      </c>
      <c r="AB29" s="182">
        <v>17471</v>
      </c>
      <c r="AC29" s="183">
        <v>9228.7</v>
      </c>
      <c r="AD29" s="184">
        <v>867</v>
      </c>
      <c r="AE29" s="329" t="s">
        <v>83</v>
      </c>
      <c r="AF29" s="179">
        <v>167754</v>
      </c>
      <c r="AG29" s="197">
        <v>5934.74</v>
      </c>
      <c r="AH29" s="197">
        <v>5323.95</v>
      </c>
      <c r="AI29" s="59">
        <f t="shared" si="10"/>
        <v>118</v>
      </c>
      <c r="AJ29" s="59">
        <f t="shared" si="11"/>
        <v>0</v>
      </c>
      <c r="AK29" s="198">
        <f t="shared" si="12"/>
        <v>0</v>
      </c>
    </row>
    <row r="30" spans="1:37" ht="18.75" customHeight="1">
      <c r="A30" s="331" t="s">
        <v>85</v>
      </c>
      <c r="B30" s="87" t="s">
        <v>109</v>
      </c>
      <c r="C30" s="88">
        <f t="shared" si="0"/>
        <v>493936</v>
      </c>
      <c r="D30" s="89">
        <f t="shared" si="1"/>
        <v>59280</v>
      </c>
      <c r="E30" s="89">
        <f t="shared" si="2"/>
        <v>426242</v>
      </c>
      <c r="F30" s="89">
        <f t="shared" si="3"/>
        <v>14472</v>
      </c>
      <c r="G30" s="89">
        <f t="shared" si="4"/>
        <v>87762</v>
      </c>
      <c r="H30" s="90">
        <v>263273</v>
      </c>
      <c r="I30" s="114">
        <v>28675</v>
      </c>
      <c r="J30" s="114">
        <v>230092</v>
      </c>
      <c r="K30" s="115">
        <v>7206</v>
      </c>
      <c r="L30" s="115">
        <v>46318</v>
      </c>
      <c r="M30" s="117">
        <f t="shared" si="5"/>
        <v>0.533010349518966</v>
      </c>
      <c r="N30" s="118">
        <f t="shared" si="6"/>
        <v>31464.6</v>
      </c>
      <c r="O30" s="119">
        <f t="shared" si="7"/>
        <v>30578.699999999997</v>
      </c>
      <c r="P30" s="118">
        <f t="shared" si="8"/>
        <v>885.9</v>
      </c>
      <c r="Q30" s="151">
        <v>4659.29</v>
      </c>
      <c r="R30" s="152">
        <v>3588.26</v>
      </c>
      <c r="S30" s="153">
        <v>2831</v>
      </c>
      <c r="T30" s="154">
        <v>293018</v>
      </c>
      <c r="V30" s="155">
        <v>18552.3</v>
      </c>
      <c r="W30" s="155">
        <v>474.9</v>
      </c>
      <c r="X30" s="157">
        <v>230663</v>
      </c>
      <c r="Y30" s="181">
        <v>30605</v>
      </c>
      <c r="Z30" s="181">
        <v>196150</v>
      </c>
      <c r="AA30" s="181">
        <v>7266</v>
      </c>
      <c r="AB30" s="182">
        <v>41444</v>
      </c>
      <c r="AC30" s="183">
        <v>12026.4</v>
      </c>
      <c r="AD30" s="184">
        <v>411</v>
      </c>
      <c r="AE30" s="329" t="s">
        <v>85</v>
      </c>
      <c r="AF30" s="179">
        <v>494841</v>
      </c>
      <c r="AG30" s="197">
        <v>4659.29</v>
      </c>
      <c r="AH30" s="197">
        <v>3588.26</v>
      </c>
      <c r="AI30" s="59">
        <f t="shared" si="10"/>
        <v>-905</v>
      </c>
      <c r="AJ30" s="59">
        <f t="shared" si="11"/>
        <v>0</v>
      </c>
      <c r="AK30" s="198">
        <f t="shared" si="12"/>
        <v>0</v>
      </c>
    </row>
    <row r="31" spans="1:37" ht="18.75" customHeight="1">
      <c r="A31" s="331" t="s">
        <v>87</v>
      </c>
      <c r="B31" s="87" t="s">
        <v>109</v>
      </c>
      <c r="C31" s="88">
        <f t="shared" si="0"/>
        <v>110829</v>
      </c>
      <c r="D31" s="89">
        <f t="shared" si="1"/>
        <v>21631</v>
      </c>
      <c r="E31" s="89">
        <f t="shared" si="2"/>
        <v>82301</v>
      </c>
      <c r="F31" s="89">
        <f t="shared" si="3"/>
        <v>16205</v>
      </c>
      <c r="G31" s="89">
        <f t="shared" si="4"/>
        <v>18573</v>
      </c>
      <c r="H31" s="90">
        <v>48825</v>
      </c>
      <c r="I31" s="114">
        <v>8429</v>
      </c>
      <c r="J31" s="114">
        <v>36281</v>
      </c>
      <c r="K31" s="115">
        <v>4913</v>
      </c>
      <c r="L31" s="115">
        <v>7037</v>
      </c>
      <c r="M31" s="117">
        <f t="shared" si="5"/>
        <v>0.44054354004818236</v>
      </c>
      <c r="N31" s="118">
        <f t="shared" si="6"/>
        <v>4194.5</v>
      </c>
      <c r="O31" s="119">
        <f t="shared" si="7"/>
        <v>3740.3</v>
      </c>
      <c r="P31" s="118">
        <f t="shared" si="8"/>
        <v>454.2</v>
      </c>
      <c r="Q31" s="151">
        <v>3889.02</v>
      </c>
      <c r="R31" s="152">
        <v>2501.7</v>
      </c>
      <c r="S31" s="153">
        <v>1041</v>
      </c>
      <c r="T31" s="154">
        <v>45030</v>
      </c>
      <c r="V31" s="155">
        <v>1700.9</v>
      </c>
      <c r="W31" s="155">
        <v>196.7</v>
      </c>
      <c r="X31" s="157">
        <v>62004</v>
      </c>
      <c r="Y31" s="181">
        <v>13202</v>
      </c>
      <c r="Z31" s="181">
        <v>46020</v>
      </c>
      <c r="AA31" s="181">
        <v>11292</v>
      </c>
      <c r="AB31" s="182">
        <v>11536</v>
      </c>
      <c r="AC31" s="183">
        <v>2039.4</v>
      </c>
      <c r="AD31" s="184">
        <v>257.5</v>
      </c>
      <c r="AE31" s="329" t="s">
        <v>87</v>
      </c>
      <c r="AF31" s="179">
        <v>111070</v>
      </c>
      <c r="AG31" s="197">
        <v>3889.02</v>
      </c>
      <c r="AH31" s="197">
        <v>2501.7</v>
      </c>
      <c r="AI31" s="59">
        <f t="shared" si="10"/>
        <v>-241</v>
      </c>
      <c r="AJ31" s="59">
        <f t="shared" si="11"/>
        <v>0</v>
      </c>
      <c r="AK31" s="198">
        <f t="shared" si="12"/>
        <v>0</v>
      </c>
    </row>
    <row r="32" spans="1:37" ht="18.75" customHeight="1">
      <c r="A32" s="331" t="s">
        <v>89</v>
      </c>
      <c r="B32" s="87" t="s">
        <v>109</v>
      </c>
      <c r="C32" s="88">
        <f t="shared" si="0"/>
        <v>205083</v>
      </c>
      <c r="D32" s="89">
        <f t="shared" si="1"/>
        <v>51145</v>
      </c>
      <c r="E32" s="89">
        <f t="shared" si="2"/>
        <v>145764</v>
      </c>
      <c r="F32" s="89">
        <f t="shared" si="3"/>
        <v>18431</v>
      </c>
      <c r="G32" s="89">
        <f t="shared" si="4"/>
        <v>60785</v>
      </c>
      <c r="H32" s="90">
        <v>41311</v>
      </c>
      <c r="I32" s="114">
        <v>10340</v>
      </c>
      <c r="J32" s="115">
        <v>33748</v>
      </c>
      <c r="K32" s="115">
        <v>2183</v>
      </c>
      <c r="L32" s="115">
        <v>10568</v>
      </c>
      <c r="M32" s="117">
        <f t="shared" si="5"/>
        <v>0.20143551635191606</v>
      </c>
      <c r="N32" s="118">
        <f t="shared" si="6"/>
        <v>6981</v>
      </c>
      <c r="O32" s="119">
        <f t="shared" si="7"/>
        <v>6963</v>
      </c>
      <c r="P32" s="118">
        <f t="shared" si="8"/>
        <v>18</v>
      </c>
      <c r="Q32" s="151">
        <v>4383.19</v>
      </c>
      <c r="R32" s="152">
        <v>2864.89</v>
      </c>
      <c r="S32" s="153">
        <v>656</v>
      </c>
      <c r="T32" s="154">
        <v>40061</v>
      </c>
      <c r="V32" s="155">
        <v>2156.1</v>
      </c>
      <c r="W32" s="155">
        <v>6.4</v>
      </c>
      <c r="X32" s="157">
        <v>163772</v>
      </c>
      <c r="Y32" s="181">
        <v>40805</v>
      </c>
      <c r="Z32" s="181">
        <v>112016</v>
      </c>
      <c r="AA32" s="181">
        <v>16248</v>
      </c>
      <c r="AB32" s="182">
        <v>50217</v>
      </c>
      <c r="AC32" s="183">
        <v>4806.9</v>
      </c>
      <c r="AD32" s="184">
        <v>11.6</v>
      </c>
      <c r="AE32" s="329" t="s">
        <v>89</v>
      </c>
      <c r="AF32" s="179">
        <v>205187</v>
      </c>
      <c r="AG32" s="197">
        <v>4383.19</v>
      </c>
      <c r="AH32" s="197">
        <v>2864.89</v>
      </c>
      <c r="AI32" s="59">
        <f t="shared" si="10"/>
        <v>-104</v>
      </c>
      <c r="AJ32" s="59">
        <f t="shared" si="11"/>
        <v>0</v>
      </c>
      <c r="AK32" s="198">
        <f t="shared" si="12"/>
        <v>0</v>
      </c>
    </row>
    <row r="33" spans="1:37" ht="18.75" customHeight="1">
      <c r="A33" s="331" t="s">
        <v>91</v>
      </c>
      <c r="B33" s="87" t="s">
        <v>109</v>
      </c>
      <c r="C33" s="88">
        <f t="shared" si="0"/>
        <v>14901</v>
      </c>
      <c r="D33" s="89">
        <f t="shared" si="1"/>
        <v>7429</v>
      </c>
      <c r="E33" s="89">
        <f t="shared" si="2"/>
        <v>13467</v>
      </c>
      <c r="F33" s="89">
        <f t="shared" si="3"/>
        <v>1594</v>
      </c>
      <c r="G33" s="89">
        <f t="shared" si="4"/>
        <v>2029</v>
      </c>
      <c r="H33" s="90">
        <v>10635</v>
      </c>
      <c r="I33" s="114">
        <v>3644</v>
      </c>
      <c r="J33" s="115">
        <v>7260</v>
      </c>
      <c r="K33" s="116">
        <v>747</v>
      </c>
      <c r="L33" s="115">
        <v>1087</v>
      </c>
      <c r="M33" s="117">
        <f t="shared" si="5"/>
        <v>0.7137104892289108</v>
      </c>
      <c r="N33" s="118">
        <f t="shared" si="6"/>
        <v>964</v>
      </c>
      <c r="O33" s="119">
        <f t="shared" si="7"/>
        <v>897.9</v>
      </c>
      <c r="P33" s="118">
        <f t="shared" si="8"/>
        <v>66.1</v>
      </c>
      <c r="Q33" s="151">
        <v>4588.78</v>
      </c>
      <c r="R33" s="152">
        <v>4160.27</v>
      </c>
      <c r="S33" s="153">
        <v>155</v>
      </c>
      <c r="T33" s="154">
        <v>3562</v>
      </c>
      <c r="V33" s="155">
        <v>636.9</v>
      </c>
      <c r="W33" s="155">
        <v>38.7</v>
      </c>
      <c r="X33" s="157">
        <v>4266</v>
      </c>
      <c r="Y33" s="181">
        <v>3785</v>
      </c>
      <c r="Z33" s="181">
        <v>6207</v>
      </c>
      <c r="AA33" s="180">
        <v>847</v>
      </c>
      <c r="AB33" s="186">
        <v>942</v>
      </c>
      <c r="AC33" s="183">
        <v>261</v>
      </c>
      <c r="AD33" s="184">
        <v>27.4</v>
      </c>
      <c r="AE33" s="329" t="s">
        <v>91</v>
      </c>
      <c r="AF33" s="179">
        <v>15280</v>
      </c>
      <c r="AG33" s="197">
        <v>4588.78</v>
      </c>
      <c r="AH33" s="197">
        <v>4160.27</v>
      </c>
      <c r="AI33" s="59">
        <f t="shared" si="10"/>
        <v>-379</v>
      </c>
      <c r="AJ33" s="59">
        <f t="shared" si="11"/>
        <v>0</v>
      </c>
      <c r="AK33" s="198">
        <f t="shared" si="12"/>
        <v>0</v>
      </c>
    </row>
    <row r="34" spans="1:37" ht="18.75" customHeight="1">
      <c r="A34" s="331" t="s">
        <v>93</v>
      </c>
      <c r="B34" s="87" t="s">
        <v>109</v>
      </c>
      <c r="C34" s="88">
        <f t="shared" si="0"/>
        <v>130933</v>
      </c>
      <c r="D34" s="89">
        <f t="shared" si="1"/>
        <v>20283</v>
      </c>
      <c r="E34" s="89">
        <f t="shared" si="2"/>
        <v>101325</v>
      </c>
      <c r="F34" s="89">
        <f t="shared" si="3"/>
        <v>4032</v>
      </c>
      <c r="G34" s="89">
        <f t="shared" si="4"/>
        <v>38513</v>
      </c>
      <c r="H34" s="90">
        <v>47454</v>
      </c>
      <c r="I34" s="115">
        <v>7379</v>
      </c>
      <c r="J34" s="115">
        <v>39092</v>
      </c>
      <c r="K34" s="116">
        <v>702</v>
      </c>
      <c r="L34" s="115">
        <v>13442</v>
      </c>
      <c r="M34" s="117">
        <f t="shared" si="5"/>
        <v>0.3624296395866588</v>
      </c>
      <c r="N34" s="118">
        <f t="shared" si="6"/>
        <v>12273.2</v>
      </c>
      <c r="O34" s="119">
        <f t="shared" si="7"/>
        <v>11288</v>
      </c>
      <c r="P34" s="118">
        <f t="shared" si="8"/>
        <v>985.2</v>
      </c>
      <c r="Q34" s="151">
        <v>6468.39</v>
      </c>
      <c r="R34" s="152">
        <v>5601.89</v>
      </c>
      <c r="S34" s="153">
        <v>757</v>
      </c>
      <c r="T34" s="154">
        <v>66778</v>
      </c>
      <c r="V34" s="155">
        <v>4285.2</v>
      </c>
      <c r="W34" s="155">
        <v>395.8</v>
      </c>
      <c r="X34" s="157">
        <v>83479</v>
      </c>
      <c r="Y34" s="181">
        <v>12904</v>
      </c>
      <c r="Z34" s="181">
        <v>62233</v>
      </c>
      <c r="AA34" s="181">
        <v>3330</v>
      </c>
      <c r="AB34" s="182">
        <v>25071</v>
      </c>
      <c r="AC34" s="183">
        <v>7002.8</v>
      </c>
      <c r="AD34" s="184">
        <v>589.4</v>
      </c>
      <c r="AE34" s="329" t="s">
        <v>93</v>
      </c>
      <c r="AF34" s="179">
        <v>130828</v>
      </c>
      <c r="AG34" s="197">
        <v>6468.39</v>
      </c>
      <c r="AH34" s="197">
        <v>5601.89</v>
      </c>
      <c r="AI34" s="59">
        <f t="shared" si="10"/>
        <v>105</v>
      </c>
      <c r="AJ34" s="59">
        <f t="shared" si="11"/>
        <v>0</v>
      </c>
      <c r="AK34" s="198">
        <f t="shared" si="12"/>
        <v>0</v>
      </c>
    </row>
    <row r="35" spans="1:37" ht="18.75" customHeight="1">
      <c r="A35" s="331" t="s">
        <v>95</v>
      </c>
      <c r="B35" s="87" t="s">
        <v>109</v>
      </c>
      <c r="C35" s="88">
        <f t="shared" si="0"/>
        <v>120174</v>
      </c>
      <c r="D35" s="89">
        <f t="shared" si="1"/>
        <v>23303</v>
      </c>
      <c r="E35" s="89">
        <f t="shared" si="2"/>
        <v>101585</v>
      </c>
      <c r="F35" s="89">
        <f t="shared" si="3"/>
        <v>4851</v>
      </c>
      <c r="G35" s="89">
        <f t="shared" si="4"/>
        <v>25281</v>
      </c>
      <c r="H35" s="90">
        <v>9117</v>
      </c>
      <c r="I35" s="114">
        <v>1816</v>
      </c>
      <c r="J35" s="115">
        <v>8967</v>
      </c>
      <c r="K35" s="116">
        <v>627</v>
      </c>
      <c r="L35" s="115">
        <v>2172</v>
      </c>
      <c r="M35" s="117">
        <f t="shared" si="5"/>
        <v>0.07586499575615357</v>
      </c>
      <c r="N35" s="118">
        <f t="shared" si="6"/>
        <v>8018.400000000001</v>
      </c>
      <c r="O35" s="119">
        <f t="shared" si="7"/>
        <v>8010.8</v>
      </c>
      <c r="P35" s="118">
        <f t="shared" si="8"/>
        <v>7.6</v>
      </c>
      <c r="Q35" s="151">
        <v>4731.99</v>
      </c>
      <c r="R35" s="152">
        <v>4486.75</v>
      </c>
      <c r="S35" s="153">
        <v>459</v>
      </c>
      <c r="T35" s="154">
        <v>19262</v>
      </c>
      <c r="V35" s="155">
        <v>635</v>
      </c>
      <c r="W35" s="155">
        <v>1</v>
      </c>
      <c r="X35" s="157">
        <v>111057</v>
      </c>
      <c r="Y35" s="181">
        <v>21487</v>
      </c>
      <c r="Z35" s="181">
        <v>92618</v>
      </c>
      <c r="AA35" s="181">
        <v>4224</v>
      </c>
      <c r="AB35" s="182">
        <v>23109</v>
      </c>
      <c r="AC35" s="183">
        <v>7375.8</v>
      </c>
      <c r="AD35" s="184">
        <v>6.6</v>
      </c>
      <c r="AE35" s="329" t="s">
        <v>95</v>
      </c>
      <c r="AF35" s="179">
        <v>120325</v>
      </c>
      <c r="AG35" s="197">
        <v>4731.99</v>
      </c>
      <c r="AH35" s="197">
        <v>4486.75</v>
      </c>
      <c r="AI35" s="59">
        <f t="shared" si="10"/>
        <v>-151</v>
      </c>
      <c r="AJ35" s="59">
        <f t="shared" si="11"/>
        <v>0</v>
      </c>
      <c r="AK35" s="198">
        <f t="shared" si="12"/>
        <v>0</v>
      </c>
    </row>
    <row r="36" spans="1:37" ht="18.75" customHeight="1">
      <c r="A36" s="331" t="s">
        <v>97</v>
      </c>
      <c r="B36" s="87" t="s">
        <v>109</v>
      </c>
      <c r="C36" s="88">
        <f t="shared" si="0"/>
        <v>23476</v>
      </c>
      <c r="D36" s="89">
        <f t="shared" si="1"/>
        <v>7656</v>
      </c>
      <c r="E36" s="89">
        <f t="shared" si="2"/>
        <v>18488</v>
      </c>
      <c r="F36" s="89">
        <f t="shared" si="3"/>
        <v>3137</v>
      </c>
      <c r="G36" s="89">
        <f t="shared" si="4"/>
        <v>3909</v>
      </c>
      <c r="H36" s="90">
        <v>4909</v>
      </c>
      <c r="I36" s="114">
        <v>1824</v>
      </c>
      <c r="J36" s="115">
        <v>4247</v>
      </c>
      <c r="K36" s="116">
        <v>440</v>
      </c>
      <c r="L36" s="116">
        <v>656</v>
      </c>
      <c r="M36" s="117">
        <f t="shared" si="5"/>
        <v>0.2091071732833532</v>
      </c>
      <c r="N36" s="118">
        <f t="shared" si="6"/>
        <v>1457.1</v>
      </c>
      <c r="O36" s="119">
        <f t="shared" si="7"/>
        <v>1261.5</v>
      </c>
      <c r="P36" s="118">
        <f t="shared" si="8"/>
        <v>195.60000000000002</v>
      </c>
      <c r="Q36" s="151">
        <v>6254.88</v>
      </c>
      <c r="R36" s="152">
        <v>5602.61</v>
      </c>
      <c r="S36" s="153">
        <v>167</v>
      </c>
      <c r="T36" s="154">
        <v>8786</v>
      </c>
      <c r="V36" s="155">
        <v>336.1</v>
      </c>
      <c r="W36" s="155">
        <v>50.7</v>
      </c>
      <c r="X36" s="157">
        <v>18567</v>
      </c>
      <c r="Y36" s="181">
        <v>5832</v>
      </c>
      <c r="Z36" s="181">
        <v>14241</v>
      </c>
      <c r="AA36" s="181">
        <v>2697</v>
      </c>
      <c r="AB36" s="182">
        <v>3253</v>
      </c>
      <c r="AC36" s="183">
        <v>925.4</v>
      </c>
      <c r="AD36" s="184">
        <v>144.9</v>
      </c>
      <c r="AE36" s="329" t="s">
        <v>97</v>
      </c>
      <c r="AF36" s="179">
        <v>23476</v>
      </c>
      <c r="AG36" s="197">
        <v>6254.88</v>
      </c>
      <c r="AH36" s="197">
        <v>5602.61</v>
      </c>
      <c r="AI36" s="59">
        <f t="shared" si="10"/>
        <v>0</v>
      </c>
      <c r="AJ36" s="59">
        <f t="shared" si="11"/>
        <v>0</v>
      </c>
      <c r="AK36" s="198">
        <f t="shared" si="12"/>
        <v>0</v>
      </c>
    </row>
    <row r="37" spans="1:37" ht="18.75" customHeight="1">
      <c r="A37" s="331" t="s">
        <v>99</v>
      </c>
      <c r="B37" s="87" t="s">
        <v>109</v>
      </c>
      <c r="C37" s="88">
        <f t="shared" si="0"/>
        <v>12788</v>
      </c>
      <c r="D37" s="89">
        <f t="shared" si="1"/>
        <v>2992</v>
      </c>
      <c r="E37" s="89">
        <f t="shared" si="2"/>
        <v>9355</v>
      </c>
      <c r="F37" s="89">
        <f t="shared" si="3"/>
        <v>268</v>
      </c>
      <c r="G37" s="89">
        <f t="shared" si="4"/>
        <v>3894</v>
      </c>
      <c r="H37" s="90">
        <v>3891</v>
      </c>
      <c r="I37" s="114">
        <v>762</v>
      </c>
      <c r="J37" s="115">
        <v>3180</v>
      </c>
      <c r="K37" s="116">
        <v>62</v>
      </c>
      <c r="L37" s="115">
        <v>1257</v>
      </c>
      <c r="M37" s="117">
        <f t="shared" si="5"/>
        <v>0.30426962777604005</v>
      </c>
      <c r="N37" s="118">
        <f t="shared" si="6"/>
        <v>861.7</v>
      </c>
      <c r="O37" s="119">
        <f t="shared" si="7"/>
        <v>816.7</v>
      </c>
      <c r="P37" s="118">
        <f t="shared" si="8"/>
        <v>45</v>
      </c>
      <c r="Q37" s="151">
        <v>6344.71</v>
      </c>
      <c r="R37" s="152">
        <v>4242.45</v>
      </c>
      <c r="S37" s="153">
        <v>52</v>
      </c>
      <c r="T37" s="154">
        <v>4614</v>
      </c>
      <c r="V37" s="155">
        <v>362.3</v>
      </c>
      <c r="W37" s="155">
        <v>45</v>
      </c>
      <c r="X37" s="157">
        <v>8897</v>
      </c>
      <c r="Y37" s="181">
        <v>2230</v>
      </c>
      <c r="Z37" s="181">
        <v>6175</v>
      </c>
      <c r="AA37" s="180">
        <v>206</v>
      </c>
      <c r="AB37" s="182">
        <v>2637</v>
      </c>
      <c r="AC37" s="183">
        <v>454.4</v>
      </c>
      <c r="AD37" s="184"/>
      <c r="AE37" s="329" t="s">
        <v>99</v>
      </c>
      <c r="AF37" s="179">
        <v>12390</v>
      </c>
      <c r="AG37" s="197">
        <v>6344.71</v>
      </c>
      <c r="AH37" s="197">
        <v>4242.45</v>
      </c>
      <c r="AI37" s="59">
        <f t="shared" si="10"/>
        <v>398</v>
      </c>
      <c r="AJ37" s="59">
        <f t="shared" si="11"/>
        <v>0</v>
      </c>
      <c r="AK37" s="198">
        <f t="shared" si="12"/>
        <v>0</v>
      </c>
    </row>
    <row r="38" spans="1:37" ht="18.75" customHeight="1">
      <c r="A38" s="332" t="s">
        <v>101</v>
      </c>
      <c r="B38" s="92" t="s">
        <v>109</v>
      </c>
      <c r="C38" s="93">
        <f t="shared" si="0"/>
        <v>69409</v>
      </c>
      <c r="D38" s="94">
        <f t="shared" si="1"/>
        <v>29519</v>
      </c>
      <c r="E38" s="94">
        <f t="shared" si="2"/>
        <v>56367</v>
      </c>
      <c r="F38" s="94">
        <f t="shared" si="3"/>
        <v>6580</v>
      </c>
      <c r="G38" s="94">
        <f t="shared" si="4"/>
        <v>18405</v>
      </c>
      <c r="H38" s="95">
        <v>11984</v>
      </c>
      <c r="I38" s="120">
        <v>4716</v>
      </c>
      <c r="J38" s="121">
        <v>10416</v>
      </c>
      <c r="K38" s="121">
        <v>1044</v>
      </c>
      <c r="L38" s="121">
        <v>3251</v>
      </c>
      <c r="M38" s="122">
        <f t="shared" si="5"/>
        <v>0.17265772450258612</v>
      </c>
      <c r="N38" s="123">
        <f t="shared" si="6"/>
        <v>1428.6</v>
      </c>
      <c r="O38" s="124">
        <f t="shared" si="7"/>
        <v>1383.6999999999998</v>
      </c>
      <c r="P38" s="123">
        <f t="shared" si="8"/>
        <v>44.9</v>
      </c>
      <c r="Q38" s="159">
        <v>6797.86</v>
      </c>
      <c r="R38" s="160">
        <v>4375.38</v>
      </c>
      <c r="S38" s="161">
        <v>365</v>
      </c>
      <c r="T38" s="162">
        <v>16668</v>
      </c>
      <c r="V38" s="163">
        <v>449.4</v>
      </c>
      <c r="W38" s="164">
        <v>14.7</v>
      </c>
      <c r="X38" s="165">
        <v>57425</v>
      </c>
      <c r="Y38" s="187">
        <v>24803</v>
      </c>
      <c r="Z38" s="187">
        <v>45951</v>
      </c>
      <c r="AA38" s="187">
        <v>5536</v>
      </c>
      <c r="AB38" s="188">
        <v>15154</v>
      </c>
      <c r="AC38" s="189">
        <v>934.3</v>
      </c>
      <c r="AD38" s="190">
        <v>30.2</v>
      </c>
      <c r="AE38" s="333" t="s">
        <v>101</v>
      </c>
      <c r="AF38" s="192">
        <v>71703</v>
      </c>
      <c r="AG38" s="199">
        <v>6797.86</v>
      </c>
      <c r="AH38" s="199">
        <v>4375.38</v>
      </c>
      <c r="AI38" s="200">
        <f t="shared" si="10"/>
        <v>-2294</v>
      </c>
      <c r="AJ38" s="200">
        <f t="shared" si="11"/>
        <v>0</v>
      </c>
      <c r="AK38" s="201">
        <f t="shared" si="12"/>
        <v>0</v>
      </c>
    </row>
  </sheetData>
  <sheetProtection/>
  <autoFilter ref="B4:B38"/>
  <mergeCells count="17">
    <mergeCell ref="A2:T2"/>
    <mergeCell ref="A3:T3"/>
    <mergeCell ref="D4:G4"/>
    <mergeCell ref="I4:L4"/>
    <mergeCell ref="O4:P4"/>
    <mergeCell ref="Q4:R4"/>
    <mergeCell ref="V4:AD4"/>
    <mergeCell ref="AF5:AK5"/>
    <mergeCell ref="AI6:AK6"/>
    <mergeCell ref="A4:A6"/>
    <mergeCell ref="B4:B6"/>
    <mergeCell ref="C4:C5"/>
    <mergeCell ref="H4:H5"/>
    <mergeCell ref="M4:M5"/>
    <mergeCell ref="N4:N5"/>
    <mergeCell ref="S4:S5"/>
    <mergeCell ref="T4:T5"/>
  </mergeCells>
  <printOptions horizontalCentered="1"/>
  <pageMargins left="0.35" right="0.2" top="0.31" bottom="0.31" header="0.51" footer="0.51"/>
  <pageSetup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5"/>
  <sheetViews>
    <sheetView tabSelected="1" zoomScaleSheetLayoutView="100" workbookViewId="0" topLeftCell="A1">
      <selection activeCell="AA15" sqref="AA15:AJ15"/>
    </sheetView>
  </sheetViews>
  <sheetFormatPr defaultColWidth="9.00390625" defaultRowHeight="14.25"/>
  <cols>
    <col min="1" max="2" width="8.75390625" style="5" customWidth="1"/>
    <col min="3" max="3" width="5.875" style="5" customWidth="1"/>
    <col min="4" max="4" width="6.50390625" style="5" customWidth="1"/>
    <col min="5" max="13" width="6.25390625" style="5" customWidth="1"/>
    <col min="14" max="14" width="8.875" style="5" customWidth="1"/>
    <col min="15" max="16" width="10.75390625" style="5" customWidth="1"/>
    <col min="17" max="17" width="8.25390625" style="5" customWidth="1"/>
    <col min="18" max="18" width="7.50390625" style="5" customWidth="1"/>
    <col min="19" max="19" width="7.75390625" style="5" customWidth="1"/>
    <col min="20" max="20" width="7.625" style="5" customWidth="1"/>
    <col min="21" max="25" width="4.625" style="5" customWidth="1"/>
    <col min="26" max="26" width="6.125" style="5" customWidth="1"/>
    <col min="27" max="27" width="5.00390625" style="5" customWidth="1"/>
    <col min="28" max="28" width="4.625" style="5" customWidth="1"/>
    <col min="29" max="29" width="6.875" style="5" customWidth="1"/>
    <col min="30" max="31" width="4.625" style="5" customWidth="1"/>
    <col min="32" max="32" width="5.875" style="5" customWidth="1"/>
    <col min="33" max="35" width="6.50390625" style="5" customWidth="1"/>
    <col min="36" max="36" width="10.00390625" style="5" customWidth="1"/>
    <col min="37" max="16384" width="9.00390625" style="5" customWidth="1"/>
  </cols>
  <sheetData>
    <row r="1" spans="1:36" ht="47.25" customHeight="1">
      <c r="A1" s="6" t="s">
        <v>110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</row>
    <row r="2" spans="1:36" ht="30.75" customHeight="1">
      <c r="A2" s="7" t="s">
        <v>111</v>
      </c>
      <c r="B2" s="7"/>
      <c r="C2" s="7"/>
      <c r="D2" s="7"/>
      <c r="E2" s="7"/>
      <c r="F2" s="7"/>
      <c r="G2" s="7"/>
      <c r="H2" s="7"/>
      <c r="I2" s="7"/>
      <c r="J2" s="7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46" t="s">
        <v>112</v>
      </c>
      <c r="AE2" s="46"/>
      <c r="AF2" s="46"/>
      <c r="AG2" s="46"/>
      <c r="AH2" s="46"/>
      <c r="AI2" s="46"/>
      <c r="AJ2" s="46"/>
    </row>
    <row r="3" spans="1:36" ht="33" customHeight="1">
      <c r="A3" s="8" t="s">
        <v>113</v>
      </c>
      <c r="B3" s="9" t="s">
        <v>114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37"/>
      <c r="T3" s="9" t="s">
        <v>115</v>
      </c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37"/>
    </row>
    <row r="4" spans="1:36" ht="35.25" customHeight="1">
      <c r="A4" s="8"/>
      <c r="B4" s="11" t="s">
        <v>114</v>
      </c>
      <c r="C4" s="12" t="s">
        <v>116</v>
      </c>
      <c r="D4" s="13"/>
      <c r="E4" s="13"/>
      <c r="F4" s="13" t="s">
        <v>117</v>
      </c>
      <c r="G4" s="13"/>
      <c r="H4" s="13"/>
      <c r="I4" s="13"/>
      <c r="J4" s="27" t="s">
        <v>118</v>
      </c>
      <c r="K4" s="28"/>
      <c r="L4" s="28"/>
      <c r="M4" s="29"/>
      <c r="N4" s="30" t="s">
        <v>119</v>
      </c>
      <c r="O4" s="31" t="s">
        <v>120</v>
      </c>
      <c r="P4" s="31"/>
      <c r="Q4" s="31"/>
      <c r="R4" s="31"/>
      <c r="S4" s="31"/>
      <c r="T4" s="16" t="s">
        <v>115</v>
      </c>
      <c r="U4" s="38" t="s">
        <v>116</v>
      </c>
      <c r="V4" s="38"/>
      <c r="W4" s="12"/>
      <c r="X4" s="27" t="s">
        <v>117</v>
      </c>
      <c r="Y4" s="38"/>
      <c r="Z4" s="38"/>
      <c r="AA4" s="12"/>
      <c r="AB4" s="27" t="s">
        <v>118</v>
      </c>
      <c r="AC4" s="47"/>
      <c r="AD4" s="28"/>
      <c r="AE4" s="29"/>
      <c r="AF4" s="30" t="s">
        <v>119</v>
      </c>
      <c r="AG4" s="31" t="s">
        <v>120</v>
      </c>
      <c r="AH4" s="31"/>
      <c r="AI4" s="31"/>
      <c r="AJ4" s="31"/>
    </row>
    <row r="5" spans="1:36" ht="14.25" customHeight="1">
      <c r="A5" s="8"/>
      <c r="B5" s="14"/>
      <c r="C5" s="15" t="s">
        <v>121</v>
      </c>
      <c r="D5" s="16" t="s">
        <v>122</v>
      </c>
      <c r="E5" s="16" t="s">
        <v>123</v>
      </c>
      <c r="F5" s="16" t="s">
        <v>124</v>
      </c>
      <c r="G5" s="16" t="s">
        <v>13</v>
      </c>
      <c r="H5" s="16" t="s">
        <v>125</v>
      </c>
      <c r="I5" s="16" t="s">
        <v>15</v>
      </c>
      <c r="J5" s="16"/>
      <c r="K5" s="16" t="s">
        <v>121</v>
      </c>
      <c r="L5" s="16" t="s">
        <v>122</v>
      </c>
      <c r="M5" s="16" t="s">
        <v>123</v>
      </c>
      <c r="N5" s="32"/>
      <c r="O5" s="16" t="s">
        <v>126</v>
      </c>
      <c r="P5" s="16"/>
      <c r="Q5" s="39" t="s">
        <v>127</v>
      </c>
      <c r="R5" s="39"/>
      <c r="S5" s="39"/>
      <c r="T5" s="40"/>
      <c r="U5" s="41" t="s">
        <v>121</v>
      </c>
      <c r="V5" s="42" t="s">
        <v>122</v>
      </c>
      <c r="W5" s="42" t="s">
        <v>123</v>
      </c>
      <c r="X5" s="42" t="s">
        <v>124</v>
      </c>
      <c r="Y5" s="42" t="s">
        <v>13</v>
      </c>
      <c r="Z5" s="42" t="s">
        <v>125</v>
      </c>
      <c r="AA5" s="42" t="s">
        <v>15</v>
      </c>
      <c r="AB5" s="27"/>
      <c r="AC5" s="16" t="s">
        <v>121</v>
      </c>
      <c r="AD5" s="41" t="s">
        <v>122</v>
      </c>
      <c r="AE5" s="42" t="s">
        <v>123</v>
      </c>
      <c r="AF5" s="32"/>
      <c r="AG5" s="16" t="s">
        <v>128</v>
      </c>
      <c r="AH5" s="39" t="s">
        <v>127</v>
      </c>
      <c r="AI5" s="39"/>
      <c r="AJ5" s="39"/>
    </row>
    <row r="6" spans="1:36" ht="103.5" customHeight="1">
      <c r="A6" s="8"/>
      <c r="B6" s="17"/>
      <c r="C6" s="15"/>
      <c r="D6" s="16"/>
      <c r="E6" s="16"/>
      <c r="F6" s="16"/>
      <c r="G6" s="16"/>
      <c r="H6" s="16"/>
      <c r="I6" s="16"/>
      <c r="J6" s="16"/>
      <c r="K6" s="16"/>
      <c r="L6" s="16"/>
      <c r="M6" s="16"/>
      <c r="N6" s="32"/>
      <c r="O6" s="13" t="s">
        <v>129</v>
      </c>
      <c r="P6" s="13" t="s">
        <v>130</v>
      </c>
      <c r="Q6" s="16" t="s">
        <v>121</v>
      </c>
      <c r="R6" s="16" t="s">
        <v>122</v>
      </c>
      <c r="S6" s="16" t="s">
        <v>123</v>
      </c>
      <c r="T6" s="12"/>
      <c r="U6" s="12"/>
      <c r="V6" s="13"/>
      <c r="W6" s="13"/>
      <c r="X6" s="13"/>
      <c r="Y6" s="13"/>
      <c r="Z6" s="13"/>
      <c r="AA6" s="13"/>
      <c r="AB6" s="16"/>
      <c r="AC6" s="16"/>
      <c r="AD6" s="12"/>
      <c r="AE6" s="13"/>
      <c r="AF6" s="32"/>
      <c r="AG6" s="16"/>
      <c r="AH6" s="16" t="s">
        <v>121</v>
      </c>
      <c r="AI6" s="16" t="s">
        <v>122</v>
      </c>
      <c r="AJ6" s="16" t="s">
        <v>123</v>
      </c>
    </row>
    <row r="7" spans="1:36" ht="27" customHeight="1">
      <c r="A7" s="8" t="s">
        <v>131</v>
      </c>
      <c r="B7" s="18">
        <v>7294</v>
      </c>
      <c r="C7" s="19">
        <v>498</v>
      </c>
      <c r="D7" s="19">
        <v>504</v>
      </c>
      <c r="E7" s="19">
        <v>6292</v>
      </c>
      <c r="F7" s="19">
        <v>2520</v>
      </c>
      <c r="G7" s="19">
        <v>5853</v>
      </c>
      <c r="H7" s="19">
        <v>203</v>
      </c>
      <c r="I7" s="19">
        <v>1229</v>
      </c>
      <c r="J7" s="19">
        <v>347</v>
      </c>
      <c r="K7" s="19">
        <v>35</v>
      </c>
      <c r="L7" s="19">
        <v>63</v>
      </c>
      <c r="M7" s="19">
        <v>249</v>
      </c>
      <c r="N7" s="19">
        <v>1867</v>
      </c>
      <c r="O7" s="20">
        <v>7000</v>
      </c>
      <c r="P7" s="20">
        <v>5020</v>
      </c>
      <c r="Q7" s="19">
        <v>960</v>
      </c>
      <c r="R7" s="19">
        <v>720</v>
      </c>
      <c r="S7" s="19">
        <v>480</v>
      </c>
      <c r="T7" s="19">
        <v>23</v>
      </c>
      <c r="U7" s="19">
        <v>16</v>
      </c>
      <c r="V7" s="19">
        <v>2</v>
      </c>
      <c r="W7" s="19">
        <v>5</v>
      </c>
      <c r="X7" s="19">
        <v>8</v>
      </c>
      <c r="Y7" s="19">
        <v>16</v>
      </c>
      <c r="Z7" s="19">
        <v>0</v>
      </c>
      <c r="AA7" s="19">
        <v>18</v>
      </c>
      <c r="AB7" s="19">
        <v>11</v>
      </c>
      <c r="AC7" s="19">
        <v>11</v>
      </c>
      <c r="AD7" s="22">
        <v>0</v>
      </c>
      <c r="AE7" s="22">
        <v>0</v>
      </c>
      <c r="AF7" s="22">
        <v>9.27</v>
      </c>
      <c r="AG7" s="19">
        <v>8112</v>
      </c>
      <c r="AH7" s="19">
        <v>960</v>
      </c>
      <c r="AI7" s="49">
        <v>720</v>
      </c>
      <c r="AJ7" s="49">
        <v>480</v>
      </c>
    </row>
    <row r="8" spans="1:36" ht="27" customHeight="1">
      <c r="A8" s="8" t="s">
        <v>132</v>
      </c>
      <c r="B8" s="20">
        <v>3439</v>
      </c>
      <c r="C8" s="20">
        <v>441</v>
      </c>
      <c r="D8" s="20">
        <v>522</v>
      </c>
      <c r="E8" s="20">
        <v>2476</v>
      </c>
      <c r="F8" s="20">
        <v>301</v>
      </c>
      <c r="G8" s="20">
        <v>2589</v>
      </c>
      <c r="H8" s="20">
        <v>14</v>
      </c>
      <c r="I8" s="20">
        <v>812</v>
      </c>
      <c r="J8" s="20">
        <v>431</v>
      </c>
      <c r="K8" s="20">
        <v>33</v>
      </c>
      <c r="L8" s="20">
        <v>118</v>
      </c>
      <c r="M8" s="20">
        <v>280</v>
      </c>
      <c r="N8" s="20">
        <v>1045.5</v>
      </c>
      <c r="O8" s="20">
        <v>7000</v>
      </c>
      <c r="P8" s="20">
        <v>5020</v>
      </c>
      <c r="Q8" s="20">
        <v>960</v>
      </c>
      <c r="R8" s="20">
        <v>720</v>
      </c>
      <c r="S8" s="20">
        <v>480</v>
      </c>
      <c r="T8" s="20">
        <v>7</v>
      </c>
      <c r="U8" s="20">
        <v>4</v>
      </c>
      <c r="V8" s="20">
        <v>1</v>
      </c>
      <c r="W8" s="20">
        <v>2</v>
      </c>
      <c r="X8" s="20">
        <v>2</v>
      </c>
      <c r="Y8" s="20">
        <v>2</v>
      </c>
      <c r="Z8" s="20">
        <v>0</v>
      </c>
      <c r="AA8" s="20">
        <v>5</v>
      </c>
      <c r="AB8" s="20">
        <v>0</v>
      </c>
      <c r="AC8" s="20">
        <v>0</v>
      </c>
      <c r="AD8" s="20">
        <v>0</v>
      </c>
      <c r="AE8" s="20">
        <v>0</v>
      </c>
      <c r="AF8" s="20">
        <v>3.4</v>
      </c>
      <c r="AG8" s="20">
        <v>8112</v>
      </c>
      <c r="AH8" s="50">
        <v>960</v>
      </c>
      <c r="AI8" s="50">
        <v>720</v>
      </c>
      <c r="AJ8" s="50">
        <v>480</v>
      </c>
    </row>
    <row r="9" spans="1:36" ht="27" customHeight="1">
      <c r="A9" s="8" t="s">
        <v>133</v>
      </c>
      <c r="B9" s="21">
        <v>2182</v>
      </c>
      <c r="C9" s="22">
        <v>173</v>
      </c>
      <c r="D9" s="22">
        <v>535</v>
      </c>
      <c r="E9" s="22">
        <v>1474</v>
      </c>
      <c r="F9" s="22">
        <v>152</v>
      </c>
      <c r="G9" s="22">
        <v>1544</v>
      </c>
      <c r="H9" s="22">
        <v>52</v>
      </c>
      <c r="I9" s="22">
        <v>434</v>
      </c>
      <c r="J9" s="22">
        <v>564</v>
      </c>
      <c r="K9" s="22">
        <v>37</v>
      </c>
      <c r="L9" s="22">
        <v>176</v>
      </c>
      <c r="M9" s="22">
        <v>351</v>
      </c>
      <c r="N9" s="33">
        <v>705.1</v>
      </c>
      <c r="O9" s="22">
        <v>7000</v>
      </c>
      <c r="P9" s="22">
        <v>5020</v>
      </c>
      <c r="Q9" s="22">
        <v>960</v>
      </c>
      <c r="R9" s="22">
        <v>720</v>
      </c>
      <c r="S9" s="22">
        <v>480</v>
      </c>
      <c r="T9" s="22">
        <v>12</v>
      </c>
      <c r="U9" s="19">
        <v>11</v>
      </c>
      <c r="V9" s="19">
        <v>0</v>
      </c>
      <c r="W9" s="19">
        <v>1</v>
      </c>
      <c r="X9" s="19">
        <v>1</v>
      </c>
      <c r="Y9" s="19">
        <v>1</v>
      </c>
      <c r="Z9" s="19">
        <v>0</v>
      </c>
      <c r="AA9" s="19">
        <v>12</v>
      </c>
      <c r="AB9" s="19">
        <v>0</v>
      </c>
      <c r="AC9" s="19">
        <v>0</v>
      </c>
      <c r="AD9" s="19">
        <v>0</v>
      </c>
      <c r="AE9" s="19">
        <v>0</v>
      </c>
      <c r="AF9" s="48">
        <v>5.13</v>
      </c>
      <c r="AG9" s="51">
        <v>8160</v>
      </c>
      <c r="AH9" s="51">
        <v>960</v>
      </c>
      <c r="AI9" s="51">
        <v>720</v>
      </c>
      <c r="AJ9" s="51">
        <v>480</v>
      </c>
    </row>
    <row r="10" spans="1:36" ht="27" customHeight="1">
      <c r="A10" s="8" t="s">
        <v>134</v>
      </c>
      <c r="B10" s="21">
        <v>2716</v>
      </c>
      <c r="C10" s="19">
        <v>2307</v>
      </c>
      <c r="D10" s="19">
        <v>272</v>
      </c>
      <c r="E10" s="19">
        <v>137</v>
      </c>
      <c r="F10" s="19">
        <v>166</v>
      </c>
      <c r="G10" s="19">
        <v>2285</v>
      </c>
      <c r="H10" s="19">
        <v>105</v>
      </c>
      <c r="I10" s="19">
        <v>160</v>
      </c>
      <c r="J10" s="19">
        <v>144</v>
      </c>
      <c r="K10" s="19">
        <v>144</v>
      </c>
      <c r="L10" s="19">
        <v>0</v>
      </c>
      <c r="M10" s="19">
        <v>0</v>
      </c>
      <c r="N10" s="34">
        <v>798.0811</v>
      </c>
      <c r="O10" s="35">
        <v>7500</v>
      </c>
      <c r="P10" s="35">
        <v>5020</v>
      </c>
      <c r="Q10" s="19">
        <v>960</v>
      </c>
      <c r="R10" s="19">
        <v>720</v>
      </c>
      <c r="S10" s="19">
        <v>480</v>
      </c>
      <c r="T10" s="19">
        <v>9</v>
      </c>
      <c r="U10" s="19">
        <v>9</v>
      </c>
      <c r="V10" s="19">
        <v>0</v>
      </c>
      <c r="W10" s="19">
        <v>0</v>
      </c>
      <c r="X10" s="19">
        <v>6</v>
      </c>
      <c r="Y10" s="19">
        <v>1</v>
      </c>
      <c r="Z10" s="19">
        <v>0</v>
      </c>
      <c r="AA10" s="19">
        <v>9</v>
      </c>
      <c r="AB10" s="19">
        <v>9</v>
      </c>
      <c r="AC10" s="19">
        <v>9</v>
      </c>
      <c r="AD10" s="19">
        <v>0</v>
      </c>
      <c r="AE10" s="19">
        <v>0</v>
      </c>
      <c r="AF10" s="22">
        <v>8.64</v>
      </c>
      <c r="AG10" s="19">
        <v>12000</v>
      </c>
      <c r="AH10" s="51">
        <v>960</v>
      </c>
      <c r="AI10" s="52">
        <v>720</v>
      </c>
      <c r="AJ10" s="51">
        <v>480</v>
      </c>
    </row>
    <row r="11" spans="1:36" s="1" customFormat="1" ht="27.75" customHeight="1">
      <c r="A11" s="8" t="s">
        <v>135</v>
      </c>
      <c r="B11" s="21">
        <v>1381</v>
      </c>
      <c r="C11" s="22">
        <v>0</v>
      </c>
      <c r="D11" s="22">
        <v>0</v>
      </c>
      <c r="E11" s="22">
        <v>1381</v>
      </c>
      <c r="F11" s="22">
        <v>267</v>
      </c>
      <c r="G11" s="22">
        <v>797</v>
      </c>
      <c r="H11" s="22">
        <v>16</v>
      </c>
      <c r="I11" s="22">
        <v>301</v>
      </c>
      <c r="J11" s="22">
        <v>59</v>
      </c>
      <c r="K11" s="22">
        <v>0</v>
      </c>
      <c r="L11" s="22">
        <v>0</v>
      </c>
      <c r="M11" s="22">
        <v>59</v>
      </c>
      <c r="N11" s="33">
        <v>406.23</v>
      </c>
      <c r="O11" s="22">
        <v>7000</v>
      </c>
      <c r="P11" s="22">
        <v>5020</v>
      </c>
      <c r="Q11" s="22">
        <v>960</v>
      </c>
      <c r="R11" s="22">
        <v>720</v>
      </c>
      <c r="S11" s="22">
        <v>480</v>
      </c>
      <c r="T11" s="22">
        <v>8</v>
      </c>
      <c r="U11" s="22">
        <v>0</v>
      </c>
      <c r="V11" s="22">
        <v>0</v>
      </c>
      <c r="W11" s="22">
        <v>8</v>
      </c>
      <c r="X11" s="22">
        <v>2</v>
      </c>
      <c r="Y11" s="22">
        <v>1</v>
      </c>
      <c r="Z11" s="22">
        <v>3</v>
      </c>
      <c r="AA11" s="22">
        <v>4</v>
      </c>
      <c r="AB11" s="22">
        <v>0</v>
      </c>
      <c r="AC11" s="22">
        <v>0</v>
      </c>
      <c r="AD11" s="22">
        <v>0</v>
      </c>
      <c r="AE11" s="22">
        <v>0</v>
      </c>
      <c r="AF11" s="33">
        <v>3.47</v>
      </c>
      <c r="AG11" s="22">
        <v>8112</v>
      </c>
      <c r="AH11" s="53">
        <v>960</v>
      </c>
      <c r="AI11" s="53">
        <v>720</v>
      </c>
      <c r="AJ11" s="53">
        <v>480</v>
      </c>
    </row>
    <row r="12" spans="1:36" s="2" customFormat="1" ht="27.75" customHeight="1">
      <c r="A12" s="8" t="s">
        <v>136</v>
      </c>
      <c r="B12" s="20">
        <v>435</v>
      </c>
      <c r="C12" s="20">
        <v>60</v>
      </c>
      <c r="D12" s="20">
        <v>61</v>
      </c>
      <c r="E12" s="20">
        <v>314</v>
      </c>
      <c r="F12" s="20">
        <v>88</v>
      </c>
      <c r="G12" s="20">
        <v>372</v>
      </c>
      <c r="H12" s="20">
        <v>7</v>
      </c>
      <c r="I12" s="20">
        <v>71</v>
      </c>
      <c r="J12" s="20">
        <v>50</v>
      </c>
      <c r="K12" s="20">
        <v>2</v>
      </c>
      <c r="L12" s="20">
        <v>10</v>
      </c>
      <c r="M12" s="20">
        <v>38</v>
      </c>
      <c r="N12" s="20">
        <v>110.53</v>
      </c>
      <c r="O12" s="20">
        <v>7000</v>
      </c>
      <c r="P12" s="20">
        <v>5020</v>
      </c>
      <c r="Q12" s="20">
        <v>960</v>
      </c>
      <c r="R12" s="20">
        <v>720</v>
      </c>
      <c r="S12" s="20">
        <v>480</v>
      </c>
      <c r="T12" s="19">
        <v>45</v>
      </c>
      <c r="U12" s="19">
        <v>7</v>
      </c>
      <c r="V12" s="19">
        <v>4</v>
      </c>
      <c r="W12" s="19">
        <v>34</v>
      </c>
      <c r="X12" s="19">
        <v>10</v>
      </c>
      <c r="Y12" s="19">
        <v>17</v>
      </c>
      <c r="Z12" s="19">
        <v>12</v>
      </c>
      <c r="AA12" s="19">
        <v>29</v>
      </c>
      <c r="AB12" s="19">
        <v>1</v>
      </c>
      <c r="AC12" s="19">
        <v>1</v>
      </c>
      <c r="AD12" s="19">
        <v>0</v>
      </c>
      <c r="AE12" s="19">
        <v>0</v>
      </c>
      <c r="AF12" s="22">
        <v>19.32</v>
      </c>
      <c r="AG12" s="19">
        <v>8112</v>
      </c>
      <c r="AH12" s="51">
        <v>960</v>
      </c>
      <c r="AI12" s="51">
        <v>720</v>
      </c>
      <c r="AJ12" s="54">
        <v>480</v>
      </c>
    </row>
    <row r="13" spans="1:36" s="2" customFormat="1" ht="27.75" customHeight="1">
      <c r="A13" s="8" t="s">
        <v>137</v>
      </c>
      <c r="B13" s="20">
        <v>614</v>
      </c>
      <c r="C13" s="19">
        <v>76</v>
      </c>
      <c r="D13" s="19">
        <v>48</v>
      </c>
      <c r="E13" s="19">
        <v>490</v>
      </c>
      <c r="F13" s="19">
        <v>65</v>
      </c>
      <c r="G13" s="19">
        <v>395</v>
      </c>
      <c r="H13" s="19">
        <v>3</v>
      </c>
      <c r="I13" s="19">
        <v>128</v>
      </c>
      <c r="J13" s="19">
        <v>16</v>
      </c>
      <c r="K13" s="19">
        <v>0</v>
      </c>
      <c r="L13" s="19">
        <v>0</v>
      </c>
      <c r="M13" s="19">
        <v>16</v>
      </c>
      <c r="N13" s="19">
        <v>145.70999999999998</v>
      </c>
      <c r="O13" s="20">
        <v>7000</v>
      </c>
      <c r="P13" s="20">
        <v>5020</v>
      </c>
      <c r="Q13" s="19">
        <v>960</v>
      </c>
      <c r="R13" s="19">
        <v>720</v>
      </c>
      <c r="S13" s="19">
        <v>480</v>
      </c>
      <c r="T13" s="43">
        <v>18</v>
      </c>
      <c r="U13" s="19">
        <v>5</v>
      </c>
      <c r="V13" s="19">
        <v>1</v>
      </c>
      <c r="W13" s="19">
        <v>12</v>
      </c>
      <c r="X13" s="19">
        <v>2</v>
      </c>
      <c r="Y13" s="19">
        <v>18</v>
      </c>
      <c r="Z13" s="19">
        <v>0</v>
      </c>
      <c r="AA13" s="19">
        <v>13</v>
      </c>
      <c r="AB13" s="19">
        <v>0</v>
      </c>
      <c r="AC13" s="19">
        <v>0</v>
      </c>
      <c r="AD13" s="19">
        <v>0</v>
      </c>
      <c r="AE13" s="19">
        <v>0</v>
      </c>
      <c r="AF13" s="19">
        <v>8</v>
      </c>
      <c r="AG13" s="19">
        <v>8112</v>
      </c>
      <c r="AH13" s="19">
        <v>960</v>
      </c>
      <c r="AI13" s="19">
        <v>720</v>
      </c>
      <c r="AJ13" s="19">
        <v>480</v>
      </c>
    </row>
    <row r="14" spans="1:36" s="3" customFormat="1" ht="27.75" customHeight="1">
      <c r="A14" s="23" t="s">
        <v>138</v>
      </c>
      <c r="B14" s="24">
        <f aca="true" t="shared" si="0" ref="B14:P14">SUM(B7:B13)</f>
        <v>18061</v>
      </c>
      <c r="C14" s="24">
        <f t="shared" si="0"/>
        <v>3555</v>
      </c>
      <c r="D14" s="24">
        <f t="shared" si="0"/>
        <v>1942</v>
      </c>
      <c r="E14" s="24">
        <f t="shared" si="0"/>
        <v>12564</v>
      </c>
      <c r="F14" s="24">
        <f t="shared" si="0"/>
        <v>3559</v>
      </c>
      <c r="G14" s="24">
        <f t="shared" si="0"/>
        <v>13835</v>
      </c>
      <c r="H14" s="24">
        <f t="shared" si="0"/>
        <v>400</v>
      </c>
      <c r="I14" s="24">
        <f t="shared" si="0"/>
        <v>3135</v>
      </c>
      <c r="J14" s="24">
        <f t="shared" si="0"/>
        <v>1611</v>
      </c>
      <c r="K14" s="24">
        <f t="shared" si="0"/>
        <v>251</v>
      </c>
      <c r="L14" s="24">
        <f t="shared" si="0"/>
        <v>367</v>
      </c>
      <c r="M14" s="24">
        <f t="shared" si="0"/>
        <v>993</v>
      </c>
      <c r="N14" s="36">
        <f t="shared" si="0"/>
        <v>5078.151099999999</v>
      </c>
      <c r="O14" s="24">
        <v>7071</v>
      </c>
      <c r="P14" s="24">
        <v>5020</v>
      </c>
      <c r="Q14" s="24">
        <v>960</v>
      </c>
      <c r="R14" s="24">
        <v>720</v>
      </c>
      <c r="S14" s="24">
        <v>480</v>
      </c>
      <c r="T14" s="44">
        <f aca="true" t="shared" si="1" ref="T14:AF14">SUM(T7:T13)</f>
        <v>122</v>
      </c>
      <c r="U14" s="44">
        <f t="shared" si="1"/>
        <v>52</v>
      </c>
      <c r="V14" s="44">
        <f t="shared" si="1"/>
        <v>8</v>
      </c>
      <c r="W14" s="44">
        <f t="shared" si="1"/>
        <v>62</v>
      </c>
      <c r="X14" s="44">
        <f t="shared" si="1"/>
        <v>31</v>
      </c>
      <c r="Y14" s="44">
        <f t="shared" si="1"/>
        <v>56</v>
      </c>
      <c r="Z14" s="44">
        <f t="shared" si="1"/>
        <v>15</v>
      </c>
      <c r="AA14" s="44">
        <f t="shared" si="1"/>
        <v>90</v>
      </c>
      <c r="AB14" s="44">
        <f t="shared" si="1"/>
        <v>21</v>
      </c>
      <c r="AC14" s="44">
        <f t="shared" si="1"/>
        <v>21</v>
      </c>
      <c r="AD14" s="44">
        <f t="shared" si="1"/>
        <v>0</v>
      </c>
      <c r="AE14" s="44">
        <f t="shared" si="1"/>
        <v>0</v>
      </c>
      <c r="AF14" s="44">
        <f t="shared" si="1"/>
        <v>57.230000000000004</v>
      </c>
      <c r="AG14" s="44">
        <v>8674</v>
      </c>
      <c r="AH14" s="44">
        <v>960</v>
      </c>
      <c r="AI14" s="44">
        <v>720</v>
      </c>
      <c r="AJ14" s="44">
        <v>480</v>
      </c>
    </row>
    <row r="15" spans="1:36" ht="27.75" customHeight="1">
      <c r="A15" s="25" t="s">
        <v>139</v>
      </c>
      <c r="B15" s="25"/>
      <c r="C15" s="25"/>
      <c r="D15" s="25"/>
      <c r="E15" s="25"/>
      <c r="F15" s="25"/>
      <c r="G15" s="25"/>
      <c r="H15" s="25"/>
      <c r="I15" s="25"/>
      <c r="J15" s="25" t="s">
        <v>140</v>
      </c>
      <c r="K15" s="25"/>
      <c r="L15" s="25"/>
      <c r="M15" s="25"/>
      <c r="N15" s="25"/>
      <c r="O15" s="25"/>
      <c r="P15" s="25"/>
      <c r="Q15" s="25"/>
      <c r="R15" s="45" t="s">
        <v>141</v>
      </c>
      <c r="S15" s="45"/>
      <c r="T15" s="45"/>
      <c r="U15" s="45"/>
      <c r="V15" s="45"/>
      <c r="W15" s="45"/>
      <c r="X15" s="45"/>
      <c r="Y15" s="45"/>
      <c r="Z15" s="45"/>
      <c r="AA15" s="45" t="s">
        <v>112</v>
      </c>
      <c r="AB15" s="45"/>
      <c r="AC15" s="45"/>
      <c r="AD15" s="45"/>
      <c r="AE15" s="45"/>
      <c r="AF15" s="45"/>
      <c r="AG15" s="45"/>
      <c r="AH15" s="45"/>
      <c r="AI15" s="45"/>
      <c r="AJ15" s="45"/>
    </row>
    <row r="18" s="4" customFormat="1" ht="14.25"/>
  </sheetData>
  <sheetProtection/>
  <mergeCells count="45">
    <mergeCell ref="A1:AJ1"/>
    <mergeCell ref="A2:J2"/>
    <mergeCell ref="AD2:AJ2"/>
    <mergeCell ref="B3:S3"/>
    <mergeCell ref="T3:AJ3"/>
    <mergeCell ref="C4:E4"/>
    <mergeCell ref="F4:I4"/>
    <mergeCell ref="O4:S4"/>
    <mergeCell ref="U4:W4"/>
    <mergeCell ref="X4:AA4"/>
    <mergeCell ref="AG4:AJ4"/>
    <mergeCell ref="O5:P5"/>
    <mergeCell ref="Q5:S5"/>
    <mergeCell ref="AH5:AJ5"/>
    <mergeCell ref="A15:I15"/>
    <mergeCell ref="J15:Q15"/>
    <mergeCell ref="R15:Z15"/>
    <mergeCell ref="AA15:AJ15"/>
    <mergeCell ref="A3:A6"/>
    <mergeCell ref="B5:B6"/>
    <mergeCell ref="C5:C6"/>
    <mergeCell ref="D5:D6"/>
    <mergeCell ref="E5:E6"/>
    <mergeCell ref="F5:F6"/>
    <mergeCell ref="G5:G6"/>
    <mergeCell ref="H5:H6"/>
    <mergeCell ref="I5:I6"/>
    <mergeCell ref="J4:J6"/>
    <mergeCell ref="K5:K6"/>
    <mergeCell ref="L5:L6"/>
    <mergeCell ref="M5:M6"/>
    <mergeCell ref="N4:N6"/>
    <mergeCell ref="U5:U6"/>
    <mergeCell ref="V5:V6"/>
    <mergeCell ref="W5:W6"/>
    <mergeCell ref="X5:X6"/>
    <mergeCell ref="Y5:Y6"/>
    <mergeCell ref="Z5:Z6"/>
    <mergeCell ref="AA5:AA6"/>
    <mergeCell ref="AB4:AB6"/>
    <mergeCell ref="AC5:AC6"/>
    <mergeCell ref="AD5:AD6"/>
    <mergeCell ref="AE5:AE6"/>
    <mergeCell ref="AF4:AF6"/>
    <mergeCell ref="AG5:AG6"/>
  </mergeCells>
  <printOptions horizontalCentered="1"/>
  <pageMargins left="0.16" right="0.16" top="1" bottom="1" header="0.51" footer="0.51"/>
  <pageSetup fitToHeight="1" fitToWidth="1" horizontalDpi="600" verticalDpi="600" orientation="landscape" paperSize="9" scale="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</cp:lastModifiedBy>
  <cp:lastPrinted>2011-03-17T00:55:37Z</cp:lastPrinted>
  <dcterms:created xsi:type="dcterms:W3CDTF">1996-12-17T01:32:42Z</dcterms:created>
  <dcterms:modified xsi:type="dcterms:W3CDTF">2019-07-11T10:39:18Z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2052-11.1.0.8808</vt:lpwstr>
  </property>
  <property fmtid="{D5CDD505-2E9C-101B-9397-08002B2CF9AE}" pid="4" name="KSORubyTemplate">
    <vt:lpwstr>14</vt:lpwstr>
  </property>
</Properties>
</file>